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46" firstSheet="5" activeTab="12"/>
  </bookViews>
  <sheets>
    <sheet name="ИО-65" sheetId="1" r:id="rId1"/>
    <sheet name="МЮш(15)-35" sheetId="2" r:id="rId2"/>
    <sheet name="ДеЮ(23)-35" sheetId="3" r:id="rId3"/>
    <sheet name="Жен-55" sheetId="4" r:id="rId4"/>
    <sheet name="Ж.Вет 35" sheetId="5" r:id="rId5"/>
    <sheet name="Юш(18)-65" sheetId="6" r:id="rId6"/>
    <sheet name="Юнр-65" sheetId="7" r:id="rId7"/>
    <sheet name="В1-65" sheetId="8" r:id="rId8"/>
    <sheet name="В2-65" sheetId="9" r:id="rId9"/>
    <sheet name="В3-65" sheetId="10" r:id="rId10"/>
    <sheet name="В4-65" sheetId="11" r:id="rId11"/>
    <sheet name="М-65!!!" sheetId="12" r:id="rId12"/>
    <sheet name="М-100" sheetId="13" r:id="rId13"/>
    <sheet name="М-150" sheetId="14" r:id="rId14"/>
    <sheet name="М-200" sheetId="15" r:id="rId15"/>
    <sheet name="Веч.рек" sheetId="16" r:id="rId16"/>
    <sheet name="Рейтинг 65" sheetId="17" r:id="rId17"/>
  </sheets>
  <definedNames/>
  <calcPr fullCalcOnLoad="1" refMode="R1C1"/>
</workbook>
</file>

<file path=xl/sharedStrings.xml><?xml version="1.0" encoding="utf-8"?>
<sst xmlns="http://schemas.openxmlformats.org/spreadsheetml/2006/main" count="1095" uniqueCount="296">
  <si>
    <t>№№</t>
  </si>
  <si>
    <t>ФИО</t>
  </si>
  <si>
    <t>Команда, город</t>
  </si>
  <si>
    <t>Результат (повтор.)</t>
  </si>
  <si>
    <t>Тоннаж, кг</t>
  </si>
  <si>
    <t>Очки</t>
  </si>
  <si>
    <t>Год рожд.</t>
  </si>
  <si>
    <t>Судейская бригада на помосте</t>
  </si>
  <si>
    <t>Боковой судья</t>
  </si>
  <si>
    <t>Собств. вес        (кг)</t>
  </si>
  <si>
    <t xml:space="preserve"> Секретарь соревнований: </t>
  </si>
  <si>
    <t xml:space="preserve">Ст. судья </t>
  </si>
  <si>
    <t>рекорд</t>
  </si>
  <si>
    <t>Тренер</t>
  </si>
  <si>
    <t>Допол.</t>
  </si>
  <si>
    <t>Спорт. разряд, вид спорта</t>
  </si>
  <si>
    <t>вес штанги (кг)</t>
  </si>
  <si>
    <t>"Женщины, вес штанги - 35 кг."</t>
  </si>
  <si>
    <t>"Вечер рекордов"</t>
  </si>
  <si>
    <t>абсолютный рекорд</t>
  </si>
  <si>
    <t>Дополнительно</t>
  </si>
  <si>
    <t>Собств. вес (кг)</t>
  </si>
  <si>
    <t>Место</t>
  </si>
  <si>
    <t>по допуску с/веса не более 60,00 кг</t>
  </si>
  <si>
    <t>Гальцов А.П.</t>
  </si>
  <si>
    <t>Петровский Андрей Алексеевич</t>
  </si>
  <si>
    <t>Юршин К.С.</t>
  </si>
  <si>
    <t>Куценко А.А.</t>
  </si>
  <si>
    <t>Загускин А.Л.</t>
  </si>
  <si>
    <t>Гуль Игорь Петрович</t>
  </si>
  <si>
    <t>Егоров Александр Валерьевич</t>
  </si>
  <si>
    <t>Загускин Анатолий Львович</t>
  </si>
  <si>
    <t>Кулюхин Андрей Владимирович</t>
  </si>
  <si>
    <t>Колышев Алексей Викторович</t>
  </si>
  <si>
    <t>Стрельцов Александр Алексеевич</t>
  </si>
  <si>
    <t>Юршин Кирилл Сергеевич</t>
  </si>
  <si>
    <t>Нецветайлова Инна Евгеньевна</t>
  </si>
  <si>
    <t>Савостьянов Руслан Ильич</t>
  </si>
  <si>
    <t>Тяпков Никита Андреевич</t>
  </si>
  <si>
    <t>Шуршалин Александр Михайлович</t>
  </si>
  <si>
    <t>Панов Владимир Анатольевич</t>
  </si>
  <si>
    <t>Мурашов Андрей Кузьмич</t>
  </si>
  <si>
    <t>Евсиков Владимир Васильевич</t>
  </si>
  <si>
    <t>Гальцов Андрей Павлович</t>
  </si>
  <si>
    <t>Саломатин Владимир Александрович</t>
  </si>
  <si>
    <t>Лучков А.Ю.</t>
  </si>
  <si>
    <t>Гальцова Д.А.</t>
  </si>
  <si>
    <t>Боковой судья оператор</t>
  </si>
  <si>
    <t>Хаин Станислав Анатольевич</t>
  </si>
  <si>
    <t>Дополнение</t>
  </si>
  <si>
    <t>Калабушкин Ю.В</t>
  </si>
  <si>
    <t>Открытый Мастерский турнир по классическому русскому жиму "Георгиевская лента"</t>
  </si>
  <si>
    <t>"Женщины (открытый зачет), вес штанги - 55 кг."</t>
  </si>
  <si>
    <t>08 мая 2010 г. МО, г. Люберцы, городской Дворец культуры.</t>
  </si>
  <si>
    <t>"Женщины ВЕТЕРАНЫ - 1, вес штанги - 55 кг."</t>
  </si>
  <si>
    <t>"Женщины, вес штанги - 55 кг."</t>
  </si>
  <si>
    <t>"Юниоры, вес штанги - 65 кг."</t>
  </si>
  <si>
    <t>Установлен рекорд МРОО "Федерация русского жима":</t>
  </si>
  <si>
    <t>"Женщины ВЕТЕРАНЫ - 1, вес штанги - 35 кг."</t>
  </si>
  <si>
    <t>"Инвалиды-опорники - 65 кг."</t>
  </si>
  <si>
    <t>"Младшие юноши (до 15 лет включительно) - 35 кг."</t>
  </si>
  <si>
    <t>"Девушки-юниорки (до 23 лет включительно) - 35 кг."</t>
  </si>
  <si>
    <t>"Ветераны 1, вес штанги - 65 кг."</t>
  </si>
  <si>
    <t>"Ветераны 2, вес штанги - 65 кг."</t>
  </si>
  <si>
    <t>"Ветераны 3, вес штанги - 65 кг."</t>
  </si>
  <si>
    <t>"Ветераны 4, вес штанги - 65 кг."</t>
  </si>
  <si>
    <t>"Мужчины, вес штанги - 65 кг."</t>
  </si>
  <si>
    <t>"Мужчины, вес штанги - 100 кг."</t>
  </si>
  <si>
    <t>"Мужчины, вес штанги - 150 кг."</t>
  </si>
  <si>
    <t>"Мужчины, вес штанги - 200 кг."</t>
  </si>
  <si>
    <t>Петракович Николай Александрович</t>
  </si>
  <si>
    <t>Косарев С.М.</t>
  </si>
  <si>
    <t>Юдин Антон Александрович</t>
  </si>
  <si>
    <t>Гончаров Дмитрий Владимирович</t>
  </si>
  <si>
    <t>Потапов Алексей Владимирович</t>
  </si>
  <si>
    <t>"Юноши до 18, вес штанги - 65 кг."</t>
  </si>
  <si>
    <t>Наторкин Максим Михайлович</t>
  </si>
  <si>
    <t>Кушников Антон Сергеевич</t>
  </si>
  <si>
    <t>Машкевич Виталий Леонидович</t>
  </si>
  <si>
    <t>Бирюков Олег Александрович</t>
  </si>
  <si>
    <t>Никитина Ольга Александровна</t>
  </si>
  <si>
    <t>Губарев Евгений Александрович</t>
  </si>
  <si>
    <t>0.0.1992</t>
  </si>
  <si>
    <t>Бородин Александр Михайлович</t>
  </si>
  <si>
    <t>Синяков Илья Владимирович</t>
  </si>
  <si>
    <t>Косилкин Александр Юрьевич</t>
  </si>
  <si>
    <t>0.0.1993</t>
  </si>
  <si>
    <t>Пасечник Константин Юрьевич</t>
  </si>
  <si>
    <t>Сербин Анатолий Александрович</t>
  </si>
  <si>
    <t>Фонтаненко Сергей Георгиевич</t>
  </si>
  <si>
    <t>Корпач Павел Петрович</t>
  </si>
  <si>
    <t>Мартынов Виктор Михайлович</t>
  </si>
  <si>
    <t>Рыховский Виктор Александрович</t>
  </si>
  <si>
    <t>Лопухин Сергей Александрович</t>
  </si>
  <si>
    <t>Семин Владимир Владимирович</t>
  </si>
  <si>
    <t>Селифанов Станислав Эдуардович</t>
  </si>
  <si>
    <t>Абрамочкина Юлия Валерьевна</t>
  </si>
  <si>
    <t>Гладкова Светлана Александровна</t>
  </si>
  <si>
    <t>Джгаркава Левон Бадриевич</t>
  </si>
  <si>
    <t>Бобкова Наталья Александровна</t>
  </si>
  <si>
    <t>Тарасова Юлия Борисовна</t>
  </si>
  <si>
    <t>Асиновский Александр Сергеевич</t>
  </si>
  <si>
    <t>Лучина Дмитрий Вадимович</t>
  </si>
  <si>
    <t>Карнаухов Рюрик Александрович</t>
  </si>
  <si>
    <t>Наумова Марьяна Александровна</t>
  </si>
  <si>
    <t>ПЕРЕЗАЧЕТ из В1!</t>
  </si>
  <si>
    <t>Орешков Роман Владимирович</t>
  </si>
  <si>
    <t>Ермиков Евгений Викторович</t>
  </si>
  <si>
    <t>Глинкин Анатолий Афанасьевич</t>
  </si>
  <si>
    <t>Хусаинов Ринат Рустамович</t>
  </si>
  <si>
    <t>Ефимов Игорь Анатольевич</t>
  </si>
  <si>
    <t>Балаев Максим Олегович</t>
  </si>
  <si>
    <t>Бабушкин Валерий Валерьевич</t>
  </si>
  <si>
    <t>Савушкин Михаил Анатольевич</t>
  </si>
  <si>
    <t>Барягин Леонид Александрович</t>
  </si>
  <si>
    <t>Цуканов Максим Николаевич</t>
  </si>
  <si>
    <t>Василенко Эдуард Владимирович</t>
  </si>
  <si>
    <t>Басс Дмитрий Игоревич</t>
  </si>
  <si>
    <t>Говоров Александр Викторович</t>
  </si>
  <si>
    <t>Бутенко Дмитрий Александрович</t>
  </si>
  <si>
    <t>Терезов Александр Викторович</t>
  </si>
  <si>
    <t>Синельников Антон Олегович</t>
  </si>
  <si>
    <t>Никитина Ольга Алексеевна</t>
  </si>
  <si>
    <t>перезачет из ИО</t>
  </si>
  <si>
    <t>Лучков Андрей Юрьевич</t>
  </si>
  <si>
    <t>Безяев Алексей Сергеевич</t>
  </si>
  <si>
    <t>перезачет из в2</t>
  </si>
  <si>
    <t>пауэрлифтинг, 1 спортивный</t>
  </si>
  <si>
    <t>Свердловская обл, г. Качканар, с/к "Атлант"</t>
  </si>
  <si>
    <t>Терезов А.В.</t>
  </si>
  <si>
    <t>Сапожников Михаил Юрьевич</t>
  </si>
  <si>
    <t>Соколов Сергей Геннадьевич</t>
  </si>
  <si>
    <t>Московская обл, г.Долгопрудный, с/к "Синтез"</t>
  </si>
  <si>
    <t>самостоят.</t>
  </si>
  <si>
    <t>пауэрлифтинг, 1_сп_разряд</t>
  </si>
  <si>
    <t>г. Москва, МИЭМ</t>
  </si>
  <si>
    <t>Шабалин Дмитрий Алексеевич</t>
  </si>
  <si>
    <t>пауэрлифтинг, МС</t>
  </si>
  <si>
    <t>русский жим</t>
  </si>
  <si>
    <t>Московская обл, г. Жуковский, с/к "Кеттлер"</t>
  </si>
  <si>
    <t>Московская обл, г. Дзержинский, с/к "Здоровье"</t>
  </si>
  <si>
    <t>Кулагин Виктор</t>
  </si>
  <si>
    <t>Московская обл, г.Дзержинский, с/к "Здоровье"</t>
  </si>
  <si>
    <t>Шемякин Николай Николаевич</t>
  </si>
  <si>
    <t>тяжелая атлетика</t>
  </si>
  <si>
    <t>Московская обл, г.Люберцы, с/к "Любер"</t>
  </si>
  <si>
    <t>снял заявку по уважит. Причине</t>
  </si>
  <si>
    <t>Клюйков А.Е.</t>
  </si>
  <si>
    <t>русский жим, военнослужащий РФ (ВДВ)</t>
  </si>
  <si>
    <t>г. Москва</t>
  </si>
  <si>
    <t xml:space="preserve">Московская обл, г.Черноголовка, </t>
  </si>
  <si>
    <t>русский жим, охранник</t>
  </si>
  <si>
    <t>Свердловская обл, г.Качканар, с/к "Атлант"</t>
  </si>
  <si>
    <t>КМС по жиму WPC (экип), персон. тренер</t>
  </si>
  <si>
    <t>не указал</t>
  </si>
  <si>
    <t>пауэрлифтинг, КМС, нач. службы охраны</t>
  </si>
  <si>
    <t>не указан</t>
  </si>
  <si>
    <t>г. Москва, с/к "Технология здоровья"</t>
  </si>
  <si>
    <t>Андреев Т.А.</t>
  </si>
  <si>
    <t>г. Москва, с/к "Gold Fitness"</t>
  </si>
  <si>
    <t>Савостьянов Р.</t>
  </si>
  <si>
    <t>без разряда</t>
  </si>
  <si>
    <t>МС русский жим, пенсионер</t>
  </si>
  <si>
    <t>Мурашов А.К.</t>
  </si>
  <si>
    <t>русский жим, пенсионер</t>
  </si>
  <si>
    <t>МС WPC по жиму лежа, персональный тренер</t>
  </si>
  <si>
    <t>самост.</t>
  </si>
  <si>
    <t>пауэрлифтинг, тренер</t>
  </si>
  <si>
    <t>МС русский жим</t>
  </si>
  <si>
    <t>Московская обл, г. Люберцы, СДЮСШОР</t>
  </si>
  <si>
    <r>
      <rPr>
        <b/>
        <sz val="11"/>
        <color indexed="10"/>
        <rFont val="Arial"/>
        <family val="2"/>
      </rPr>
      <t>МС русский жим,</t>
    </r>
    <r>
      <rPr>
        <sz val="11"/>
        <rFont val="Arial"/>
        <family val="2"/>
      </rPr>
      <t xml:space="preserve"> МСМК WPC жим</t>
    </r>
  </si>
  <si>
    <t>ПЕРЕЗАЧЕТ из Инв. Опорн.</t>
  </si>
  <si>
    <t>Петровский А.А.</t>
  </si>
  <si>
    <t>г. Москва, с/к "Империя фитнеса"</t>
  </si>
  <si>
    <t>гиревой спорт 1_спортивный разряд</t>
  </si>
  <si>
    <t>Московская обл, г. Химки, с/к "Лецетия"</t>
  </si>
  <si>
    <t>Наумов А.</t>
  </si>
  <si>
    <t>учащаяся, КМС AWPC жим</t>
  </si>
  <si>
    <t>рекорд "Девушки, до 18 лет включительно" - Гладкова Светлана 28 повторений.</t>
  </si>
  <si>
    <t>рекорд "Младшие девушки, от 13 до 15 лет включительно" - Наумова Марьяна 19 повторений.</t>
  </si>
  <si>
    <t>Московская обл, г.Подольск, с/к "Витязь"</t>
  </si>
  <si>
    <r>
      <t xml:space="preserve">пенсионер, </t>
    </r>
    <r>
      <rPr>
        <b/>
        <sz val="14"/>
        <color indexed="10"/>
        <rFont val="Arial"/>
        <family val="2"/>
      </rPr>
      <t>ЗМС</t>
    </r>
    <r>
      <rPr>
        <b/>
        <sz val="11"/>
        <color indexed="10"/>
        <rFont val="Arial"/>
        <family val="2"/>
      </rPr>
      <t>, 16-кратный чемпион мира по гиревому спорту. Стаж по спорту 55 лет.</t>
    </r>
  </si>
  <si>
    <t xml:space="preserve">пауэрлифтинг, МС WPC </t>
  </si>
  <si>
    <t>16 лет жим лежа, охранник</t>
  </si>
  <si>
    <t>МС пауэрлифтинг ФПР, специалист по оф.ТС</t>
  </si>
  <si>
    <t>Московская обл, г. Одинцово, с/к "СВ Фитнес"</t>
  </si>
  <si>
    <t>Тарасов Э.</t>
  </si>
  <si>
    <t>Волостных С.В.</t>
  </si>
  <si>
    <t>МС пауэрлифтинг ФПР, машинист крана</t>
  </si>
  <si>
    <t>Архангельская обл, г. Северодвинск, с/к "Севмаш".</t>
  </si>
  <si>
    <t>жим лежа, русский жим, тренер</t>
  </si>
  <si>
    <t>менее 8-ми повторений не засчитывается.</t>
  </si>
  <si>
    <t>Джгаркава Леван Бадриевич</t>
  </si>
  <si>
    <t>Дорошенко Е.</t>
  </si>
  <si>
    <t>русский жим, учащаяся</t>
  </si>
  <si>
    <t>Мурашкина Светлана Геннадьевна</t>
  </si>
  <si>
    <t>без учета 5 минутного лимита времени!</t>
  </si>
  <si>
    <t>абсолютный рекорд "Женщины" - Никитина Ольга Алексеевна,  95 повторений</t>
  </si>
  <si>
    <t>абсолютный рекорд "Женщины Ветераны 1":  Никитина Ольга Алексеевна, 95 повторений</t>
  </si>
  <si>
    <t>русский жим, менеджер</t>
  </si>
  <si>
    <t>русский жим, швея-мотористка</t>
  </si>
  <si>
    <t>пауэрлифтинг 1_разряд</t>
  </si>
  <si>
    <t>г. Москва, с/к "Отрадное"</t>
  </si>
  <si>
    <t>Зарецкий</t>
  </si>
  <si>
    <t>рекорд "Младшие юноши, от 13 до 15 лет включительно" - Бутенко Дмитрий, 73 повторения.</t>
  </si>
  <si>
    <t>русский жим, учащийся</t>
  </si>
  <si>
    <r>
      <rPr>
        <b/>
        <sz val="10"/>
        <color indexed="10"/>
        <rFont val="Arial"/>
        <family val="2"/>
      </rPr>
      <t xml:space="preserve">МС по русскому жиму, </t>
    </r>
    <r>
      <rPr>
        <sz val="10"/>
        <color indexed="10"/>
        <rFont val="Arial"/>
        <family val="2"/>
      </rPr>
      <t>лечебный массажист</t>
    </r>
  </si>
  <si>
    <t>МС по русскому жиму</t>
  </si>
  <si>
    <t>КМС пауэрлифтинг ФПР, оператор ПЭВМ</t>
  </si>
  <si>
    <t>КМС пауэрлифтинг ФПР, тренер</t>
  </si>
  <si>
    <t>г. Москва, с/к "МАИ"</t>
  </si>
  <si>
    <t>Перезачет из Инв.-Опор.</t>
  </si>
  <si>
    <t>Московская обл, г.Люберцы</t>
  </si>
  <si>
    <t>русский жим, столяр - станочник</t>
  </si>
  <si>
    <t>г. Рязань, с/к ОЦ "Бумеранг"</t>
  </si>
  <si>
    <t>КМС русский жим</t>
  </si>
  <si>
    <t>Московская обл, г. Черноголовка</t>
  </si>
  <si>
    <t>Московская обл, г.Подольск, с/к "Ровестник"</t>
  </si>
  <si>
    <t>Московская обл, г.Домодедово, с/к "Атлетический зал"</t>
  </si>
  <si>
    <t>русский жим, водитель</t>
  </si>
  <si>
    <t>Московская обл, г.Жуковский, с/к "Кеттлер"</t>
  </si>
  <si>
    <t>русский жим, студент</t>
  </si>
  <si>
    <t>русский жим 2_спортивный, врач</t>
  </si>
  <si>
    <t>Рыховский В.А.</t>
  </si>
  <si>
    <t>русский жим 2_разряд, плотник</t>
  </si>
  <si>
    <t>Московская обл, г. Луховицы, с/к "Факел"</t>
  </si>
  <si>
    <t>русский жим, инженер</t>
  </si>
  <si>
    <t>пауэрлифтинг, 1_разряд</t>
  </si>
  <si>
    <t>МС по гиревому спорту, учитель</t>
  </si>
  <si>
    <t>атлетическая гимнастика, крановщик</t>
  </si>
  <si>
    <t>русский жим, 3_разряд, инженер</t>
  </si>
  <si>
    <t>Халилов Ройя Бахтияр Оглы</t>
  </si>
  <si>
    <t>Московская обл, г. Люберцы, с/к "Любер"</t>
  </si>
  <si>
    <t>не указал, авиадиспетчер</t>
  </si>
  <si>
    <t>Московская область, г.Наро-Фоминск</t>
  </si>
  <si>
    <t>г. Пенза</t>
  </si>
  <si>
    <t>жим лежа</t>
  </si>
  <si>
    <t>Новиков Ю.Б.</t>
  </si>
  <si>
    <t>МС WPC, тренер</t>
  </si>
  <si>
    <t>Московская обл, г. Люберцы, с/к "Титан"</t>
  </si>
  <si>
    <t>Тумашевич А., Новиков Ю.Б.</t>
  </si>
  <si>
    <t>МС по спортивной гимнастике, тренер</t>
  </si>
  <si>
    <t>не указал, учащийся</t>
  </si>
  <si>
    <t>не указал, инструктор</t>
  </si>
  <si>
    <t>Шабалин Д.А.</t>
  </si>
  <si>
    <t>г. Москва, с/к "Аксон" и с/к "Современник"</t>
  </si>
  <si>
    <t>Переведенцев Николай Геннадьевич</t>
  </si>
  <si>
    <t>бодибилдинг, тренер по фитнесу</t>
  </si>
  <si>
    <t>г. Москва, с/к "Арена"</t>
  </si>
  <si>
    <t>Воробьев Андрей Игоревич</t>
  </si>
  <si>
    <t>армрестлинг, военный социолог</t>
  </si>
  <si>
    <t>г. Москва, АНХ при Правительстве РФ</t>
  </si>
  <si>
    <t>КМС русский жим; КМС армрестлинг. Менеджер трен/зала</t>
  </si>
  <si>
    <t>Новопеределкино с/к "Магнето"</t>
  </si>
  <si>
    <t>русский жим 3_разряд, гл. специалист ИТ</t>
  </si>
  <si>
    <t>Саргасян Геворг Арсенович</t>
  </si>
  <si>
    <t>Савостьянов Р.И.</t>
  </si>
  <si>
    <t>абсолютный рекорд "Женщины, вес штанги 35 кг"</t>
  </si>
  <si>
    <t>абсолютный рекорд "Женщины,Ветераны 1, вес штанги 35 кг""</t>
  </si>
  <si>
    <t>"Юниорки, вес штанги - 55 кг."</t>
  </si>
  <si>
    <t>г. Москва, с/к "Красный Октябрь"</t>
  </si>
  <si>
    <t>рекорд "Женщины - ветераны 1, вес штанги 55 кг"</t>
  </si>
  <si>
    <t>рекорд "Мл.юноши" 1 юношеский разряд</t>
  </si>
  <si>
    <t>1 юношеский разряд</t>
  </si>
  <si>
    <t>2 юношеский разряд</t>
  </si>
  <si>
    <t>рекорд "Девушки", 1 юношеский разряд</t>
  </si>
  <si>
    <t>рекорд "Младшие девушки", 1 юношеский разряд</t>
  </si>
  <si>
    <r>
      <rPr>
        <sz val="10"/>
        <rFont val="Arial"/>
        <family val="2"/>
      </rPr>
      <t>учащаяся,</t>
    </r>
    <r>
      <rPr>
        <sz val="10"/>
        <color indexed="10"/>
        <rFont val="Arial"/>
        <family val="2"/>
      </rPr>
      <t xml:space="preserve"> КМС AWPC жим</t>
    </r>
  </si>
  <si>
    <t>рекорд "Женщины Ветераны 1, вес штанги 55 кг"</t>
  </si>
  <si>
    <t>2 спортивный разряд</t>
  </si>
  <si>
    <t>б/р</t>
  </si>
  <si>
    <t>Установлен рекорд МРОО "Федерация русского жима":  Никитина Ольга Алексеевна, номинация "Женщины", номинация "Женщины Ветераны_1"</t>
  </si>
  <si>
    <r>
      <t xml:space="preserve">пенсионер, </t>
    </r>
    <r>
      <rPr>
        <b/>
        <sz val="10"/>
        <color indexed="10"/>
        <rFont val="Arial"/>
        <family val="2"/>
      </rPr>
      <t>ЗМС, 16-кратный чемпион мира по гиревому спорту. Стаж по спорту 55 лет.</t>
    </r>
  </si>
  <si>
    <t>1 спортивный разряд</t>
  </si>
  <si>
    <t>МС WPC по жиму лежа</t>
  </si>
  <si>
    <t>КМС</t>
  </si>
  <si>
    <t>пауэрлифтинг, 1_спортивный</t>
  </si>
  <si>
    <t>КМС по русскому жиму (инвалиды-опорники)</t>
  </si>
  <si>
    <t>рекорд "Инвалиды-опорники" МУЖЧИНЫ  открытая номинация, 1_спортивный</t>
  </si>
  <si>
    <t>рекорд "Ветераны 2, вес штанги 55 кг", МС по русскому жиму</t>
  </si>
  <si>
    <t>КМС по русскому жиму</t>
  </si>
  <si>
    <t>Новопеределкино, с/к "Магнето"</t>
  </si>
  <si>
    <t>рекорд "Девушки, вес штанги 35 кг", 1 юношеский разряд</t>
  </si>
  <si>
    <t>рекорд "Младшие девушки, вес штанги 35 кг", 1 юношеский разряд</t>
  </si>
  <si>
    <t>рекорд "Мл. юноши, вес штанги 35 кг", 1 юношеский разряд</t>
  </si>
  <si>
    <t>рекорд "Мл. юноши, вес штанги 55 кг", 3_спортивный разряд</t>
  </si>
  <si>
    <t>инвалид-опорник</t>
  </si>
  <si>
    <t>юноша</t>
  </si>
  <si>
    <t>Общий рейтинг спорсменов на весе штанги - 65 кг.</t>
  </si>
  <si>
    <t>ветеран 1</t>
  </si>
  <si>
    <t>ветеран 2</t>
  </si>
  <si>
    <t>ветеран 3</t>
  </si>
  <si>
    <r>
      <t xml:space="preserve">инвалид-опорник, </t>
    </r>
    <r>
      <rPr>
        <b/>
        <sz val="12"/>
        <color indexed="10"/>
        <rFont val="Arial"/>
        <family val="2"/>
      </rPr>
      <t>ветеран 3</t>
    </r>
  </si>
  <si>
    <r>
      <t xml:space="preserve">инвалид-опорник, </t>
    </r>
    <r>
      <rPr>
        <b/>
        <sz val="12"/>
        <color indexed="10"/>
        <rFont val="Arial"/>
        <family val="2"/>
      </rPr>
      <t>ветеран 4</t>
    </r>
  </si>
  <si>
    <t>г. Москва, с/к "Антей"</t>
  </si>
  <si>
    <t>3 спортивный разряд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</si>
</sst>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\г\."/>
    <numFmt numFmtId="165" formatCode="[$-419]mmmm\ yyyy;@"/>
    <numFmt numFmtId="166" formatCode="[$-419]mmmm;@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[&lt;=9999999]###\-####;\(###\)\ ###\-####"/>
  </numFmts>
  <fonts count="10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8"/>
      <color indexed="10"/>
      <name val="Stencil Std"/>
      <family val="3"/>
    </font>
    <font>
      <b/>
      <sz val="12"/>
      <color indexed="10"/>
      <name val="Times New Roman"/>
      <family val="1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Stencil Std"/>
      <family val="3"/>
    </font>
    <font>
      <b/>
      <sz val="22"/>
      <color indexed="10"/>
      <name val="Arial Cyr"/>
      <family val="0"/>
    </font>
    <font>
      <sz val="22"/>
      <color indexed="10"/>
      <name val="Arial Cyr"/>
      <family val="0"/>
    </font>
    <font>
      <b/>
      <sz val="14"/>
      <name val="Arial"/>
      <family val="2"/>
    </font>
    <font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30"/>
      <name val="Arial"/>
      <family val="2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17"/>
      <name val="Arial"/>
      <family val="2"/>
    </font>
    <font>
      <b/>
      <sz val="18"/>
      <color indexed="10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Arial"/>
      <family val="2"/>
    </font>
    <font>
      <b/>
      <sz val="16"/>
      <color rgb="FFFF0000"/>
      <name val="Times New Roman"/>
      <family val="1"/>
    </font>
    <font>
      <b/>
      <sz val="10"/>
      <color rgb="FFFF0000"/>
      <name val="Arial"/>
      <family val="2"/>
    </font>
    <font>
      <b/>
      <sz val="16"/>
      <color rgb="FF009900"/>
      <name val="Times New Roman"/>
      <family val="1"/>
    </font>
    <font>
      <b/>
      <sz val="12"/>
      <color rgb="FF009900"/>
      <name val="Times New Roman"/>
      <family val="1"/>
    </font>
    <font>
      <b/>
      <sz val="16"/>
      <color rgb="FF0033CC"/>
      <name val="Times New Roman"/>
      <family val="1"/>
    </font>
    <font>
      <b/>
      <sz val="12"/>
      <color rgb="FF0033CC"/>
      <name val="Arial"/>
      <family val="2"/>
    </font>
    <font>
      <b/>
      <sz val="12"/>
      <color rgb="FF0033CC"/>
      <name val="Times New Roman"/>
      <family val="1"/>
    </font>
    <font>
      <b/>
      <sz val="16"/>
      <color rgb="FF0099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14" fontId="20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2" fontId="17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/>
    </xf>
    <xf numFmtId="14" fontId="20" fillId="0" borderId="23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14" fontId="20" fillId="0" borderId="18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2" fontId="85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5" fillId="0" borderId="13" xfId="0" applyNumberFormat="1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14" fontId="20" fillId="0" borderId="27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2" fontId="9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17" fillId="0" borderId="2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87" fillId="0" borderId="13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88" fillId="0" borderId="13" xfId="0" applyNumberFormat="1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14" fontId="89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/>
    </xf>
    <xf numFmtId="2" fontId="88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14" fontId="89" fillId="0" borderId="1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4" fontId="89" fillId="0" borderId="27" xfId="0" applyNumberFormat="1" applyFont="1" applyFill="1" applyBorder="1" applyAlignment="1">
      <alignment horizontal="center" vertical="center" wrapText="1"/>
    </xf>
    <xf numFmtId="14" fontId="89" fillId="0" borderId="1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right" vertical="center"/>
    </xf>
    <xf numFmtId="2" fontId="93" fillId="0" borderId="15" xfId="0" applyNumberFormat="1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/>
    </xf>
    <xf numFmtId="0" fontId="10" fillId="34" borderId="18" xfId="0" applyNumberFormat="1" applyFont="1" applyFill="1" applyBorder="1" applyAlignment="1">
      <alignment horizontal="center" vertical="center"/>
    </xf>
    <xf numFmtId="0" fontId="10" fillId="31" borderId="15" xfId="0" applyNumberFormat="1" applyFont="1" applyFill="1" applyBorder="1" applyAlignment="1">
      <alignment horizontal="center" vertical="center"/>
    </xf>
    <xf numFmtId="0" fontId="10" fillId="31" borderId="13" xfId="0" applyNumberFormat="1" applyFont="1" applyFill="1" applyBorder="1" applyAlignment="1">
      <alignment horizontal="center" vertical="center"/>
    </xf>
    <xf numFmtId="0" fontId="10" fillId="35" borderId="13" xfId="0" applyNumberFormat="1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left" vertical="center" wrapText="1"/>
    </xf>
    <xf numFmtId="0" fontId="94" fillId="0" borderId="13" xfId="0" applyFont="1" applyFill="1" applyBorder="1" applyAlignment="1">
      <alignment horizontal="left" vertical="center" wrapText="1"/>
    </xf>
    <xf numFmtId="14" fontId="95" fillId="0" borderId="13" xfId="0" applyNumberFormat="1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left" vertical="center" wrapText="1"/>
    </xf>
    <xf numFmtId="0" fontId="97" fillId="0" borderId="13" xfId="0" applyFont="1" applyFill="1" applyBorder="1" applyAlignment="1">
      <alignment horizontal="center" vertical="center" wrapText="1"/>
    </xf>
    <xf numFmtId="14" fontId="98" fillId="0" borderId="13" xfId="0" applyNumberFormat="1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7" xfId="0" applyBorder="1" applyAlignment="1">
      <alignment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3" fillId="0" borderId="13" xfId="0" applyFont="1" applyBorder="1" applyAlignment="1">
      <alignment wrapText="1"/>
    </xf>
    <xf numFmtId="0" fontId="103" fillId="0" borderId="11" xfId="0" applyFont="1" applyBorder="1" applyAlignment="1">
      <alignment wrapText="1"/>
    </xf>
    <xf numFmtId="0" fontId="10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"/>
  <sheetViews>
    <sheetView zoomScale="60" zoomScaleNormal="60" zoomScalePageLayoutView="0" workbookViewId="0" topLeftCell="A1">
      <selection activeCell="I18" sqref="I18"/>
    </sheetView>
  </sheetViews>
  <sheetFormatPr defaultColWidth="9.00390625" defaultRowHeight="12.75"/>
  <cols>
    <col min="1" max="1" width="5.00390625" style="4" customWidth="1"/>
    <col min="2" max="2" width="8.125" style="4" customWidth="1"/>
    <col min="3" max="3" width="9.375" style="4" customWidth="1"/>
    <col min="4" max="4" width="31.625" style="4" customWidth="1"/>
    <col min="5" max="5" width="12.375" style="4" customWidth="1"/>
    <col min="6" max="6" width="26.125" style="4" customWidth="1"/>
    <col min="7" max="7" width="9.75390625" style="5" customWidth="1"/>
    <col min="8" max="8" width="8.625" style="4" customWidth="1"/>
    <col min="9" max="9" width="25.75390625" style="6" customWidth="1"/>
    <col min="10" max="10" width="11.75390625" style="4" customWidth="1"/>
    <col min="11" max="11" width="10.625" style="4" customWidth="1"/>
    <col min="12" max="12" width="19.25390625" style="4" customWidth="1"/>
    <col min="13" max="13" width="22.375" style="4" customWidth="1"/>
  </cols>
  <sheetData>
    <row r="1" spans="1:13" ht="42.75" customHeight="1">
      <c r="A1" s="188" t="s">
        <v>51</v>
      </c>
      <c r="B1" s="189"/>
      <c r="C1" s="189"/>
      <c r="D1" s="189"/>
      <c r="E1" s="189"/>
      <c r="F1" s="189"/>
      <c r="G1" s="189"/>
      <c r="H1" s="189"/>
      <c r="I1" s="190"/>
      <c r="J1" s="190"/>
      <c r="K1" s="191"/>
      <c r="L1" s="191"/>
      <c r="M1" s="192"/>
    </row>
    <row r="2" spans="1:13" ht="30.75" customHeight="1" thickBot="1">
      <c r="A2" s="193" t="s">
        <v>59</v>
      </c>
      <c r="B2" s="194"/>
      <c r="C2" s="194"/>
      <c r="D2" s="194"/>
      <c r="E2" s="194"/>
      <c r="F2" s="194"/>
      <c r="G2" s="194"/>
      <c r="H2" s="194"/>
      <c r="I2" s="195"/>
      <c r="J2" s="195"/>
      <c r="K2" s="196"/>
      <c r="L2" s="196"/>
      <c r="M2" s="197"/>
    </row>
    <row r="3" spans="1:13" s="10" customFormat="1" ht="43.5" thickBot="1">
      <c r="A3" s="9" t="s">
        <v>0</v>
      </c>
      <c r="B3" s="9" t="s">
        <v>22</v>
      </c>
      <c r="C3" s="9" t="s">
        <v>5</v>
      </c>
      <c r="D3" s="9" t="s">
        <v>1</v>
      </c>
      <c r="E3" s="9" t="s">
        <v>6</v>
      </c>
      <c r="F3" s="9" t="s">
        <v>15</v>
      </c>
      <c r="G3" s="9" t="s">
        <v>9</v>
      </c>
      <c r="H3" s="9" t="s">
        <v>16</v>
      </c>
      <c r="I3" s="9" t="s">
        <v>2</v>
      </c>
      <c r="J3" s="9" t="s">
        <v>3</v>
      </c>
      <c r="K3" s="9" t="s">
        <v>4</v>
      </c>
      <c r="L3" s="9" t="s">
        <v>14</v>
      </c>
      <c r="M3" s="9" t="s">
        <v>13</v>
      </c>
    </row>
    <row r="4" spans="1:13" s="42" customFormat="1" ht="62.25" customHeight="1">
      <c r="A4" s="58">
        <v>1</v>
      </c>
      <c r="B4" s="68">
        <v>1</v>
      </c>
      <c r="C4" s="59">
        <f>SUM(K4/G4)</f>
        <v>26.174496644295303</v>
      </c>
      <c r="D4" s="60" t="s">
        <v>70</v>
      </c>
      <c r="E4" s="69">
        <v>29084</v>
      </c>
      <c r="F4" s="27" t="s">
        <v>209</v>
      </c>
      <c r="G4" s="61">
        <v>74.5</v>
      </c>
      <c r="H4" s="62">
        <v>65</v>
      </c>
      <c r="I4" s="37" t="s">
        <v>210</v>
      </c>
      <c r="J4" s="70">
        <v>30</v>
      </c>
      <c r="K4" s="63">
        <f>SUM(J4*H4)</f>
        <v>1950</v>
      </c>
      <c r="L4" s="71"/>
      <c r="M4" s="72" t="s">
        <v>71</v>
      </c>
    </row>
    <row r="5" spans="1:13" s="42" customFormat="1" ht="62.25" customHeight="1">
      <c r="A5" s="26">
        <v>2</v>
      </c>
      <c r="B5" s="15">
        <v>2</v>
      </c>
      <c r="C5" s="16">
        <f>SUM(K5/G5)</f>
        <v>25.609756097560975</v>
      </c>
      <c r="D5" s="29" t="s">
        <v>72</v>
      </c>
      <c r="E5" s="30">
        <v>28066</v>
      </c>
      <c r="F5" s="27" t="s">
        <v>208</v>
      </c>
      <c r="G5" s="17">
        <v>53.3</v>
      </c>
      <c r="H5" s="18">
        <v>65</v>
      </c>
      <c r="I5" s="37" t="s">
        <v>128</v>
      </c>
      <c r="J5" s="52">
        <v>21</v>
      </c>
      <c r="K5" s="14">
        <f>SUM(J5*H5)</f>
        <v>1365</v>
      </c>
      <c r="L5" s="19"/>
      <c r="M5" s="11" t="s">
        <v>129</v>
      </c>
    </row>
    <row r="6" spans="1:13" s="42" customFormat="1" ht="62.25" customHeight="1">
      <c r="A6" s="58">
        <v>3</v>
      </c>
      <c r="B6" s="15">
        <v>4</v>
      </c>
      <c r="C6" s="16">
        <f>SUM(K6/G6)</f>
        <v>16.956521739130434</v>
      </c>
      <c r="D6" s="29" t="s">
        <v>103</v>
      </c>
      <c r="E6" s="123">
        <v>14264</v>
      </c>
      <c r="F6" s="91" t="s">
        <v>181</v>
      </c>
      <c r="G6" s="17">
        <v>69</v>
      </c>
      <c r="H6" s="18">
        <v>65</v>
      </c>
      <c r="I6" s="37" t="s">
        <v>180</v>
      </c>
      <c r="J6" s="52">
        <v>18</v>
      </c>
      <c r="K6" s="14">
        <f>SUM(J6*H6)</f>
        <v>1170</v>
      </c>
      <c r="L6" s="19"/>
      <c r="M6" s="11" t="s">
        <v>166</v>
      </c>
    </row>
    <row r="7" spans="1:13" s="42" customFormat="1" ht="64.5" customHeight="1" thickBot="1">
      <c r="A7" s="26">
        <v>4</v>
      </c>
      <c r="B7" s="75">
        <v>3</v>
      </c>
      <c r="C7" s="76">
        <f>SUM(K7/G7)</f>
        <v>11.933904528763769</v>
      </c>
      <c r="D7" s="77" t="s">
        <v>92</v>
      </c>
      <c r="E7" s="132">
        <v>16474</v>
      </c>
      <c r="F7" s="79" t="s">
        <v>228</v>
      </c>
      <c r="G7" s="80">
        <v>81.7</v>
      </c>
      <c r="H7" s="81">
        <v>65</v>
      </c>
      <c r="I7" s="82" t="s">
        <v>225</v>
      </c>
      <c r="J7" s="83">
        <v>15</v>
      </c>
      <c r="K7" s="84">
        <f>SUM(J7*H7)</f>
        <v>975</v>
      </c>
      <c r="L7" s="111"/>
      <c r="M7" s="86" t="s">
        <v>166</v>
      </c>
    </row>
    <row r="8" spans="1:13" ht="33.75" customHeight="1">
      <c r="A8" s="198" t="s">
        <v>7</v>
      </c>
      <c r="B8" s="199"/>
      <c r="C8" s="199"/>
      <c r="D8" s="181" t="s">
        <v>10</v>
      </c>
      <c r="E8" s="181"/>
      <c r="F8" s="181" t="s">
        <v>11</v>
      </c>
      <c r="G8" s="181"/>
      <c r="H8" s="181" t="s">
        <v>47</v>
      </c>
      <c r="I8" s="181"/>
      <c r="J8" s="181" t="s">
        <v>8</v>
      </c>
      <c r="K8" s="182"/>
      <c r="L8"/>
      <c r="M8"/>
    </row>
    <row r="9" spans="1:13" ht="33.75" customHeight="1" thickBot="1">
      <c r="A9" s="200"/>
      <c r="B9" s="201"/>
      <c r="C9" s="201"/>
      <c r="D9" s="183" t="s">
        <v>172</v>
      </c>
      <c r="E9" s="183"/>
      <c r="F9" s="183" t="s">
        <v>24</v>
      </c>
      <c r="G9" s="183"/>
      <c r="H9" s="183" t="s">
        <v>50</v>
      </c>
      <c r="I9" s="183"/>
      <c r="J9" s="183" t="s">
        <v>26</v>
      </c>
      <c r="K9" s="184"/>
      <c r="L9"/>
      <c r="M9"/>
    </row>
    <row r="10" spans="1:11" s="8" customFormat="1" ht="22.5" customHeight="1" thickBot="1">
      <c r="A10" s="185" t="s">
        <v>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7"/>
    </row>
  </sheetData>
  <sheetProtection/>
  <mergeCells count="12">
    <mergeCell ref="A10:K10"/>
    <mergeCell ref="A1:M1"/>
    <mergeCell ref="A2:M2"/>
    <mergeCell ref="A8:C9"/>
    <mergeCell ref="D8:E8"/>
    <mergeCell ref="F8:G8"/>
    <mergeCell ref="H8:I8"/>
    <mergeCell ref="J8:K8"/>
    <mergeCell ref="D9:E9"/>
    <mergeCell ref="F9:G9"/>
    <mergeCell ref="H9:I9"/>
    <mergeCell ref="J9:K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9"/>
  <sheetViews>
    <sheetView zoomScale="70" zoomScaleNormal="70" zoomScalePageLayoutView="0" workbookViewId="0" topLeftCell="A1">
      <selection activeCell="I13" sqref="I13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10.125" style="0" customWidth="1"/>
    <col min="4" max="4" width="25.25390625" style="0" customWidth="1"/>
    <col min="5" max="5" width="14.25390625" style="0" customWidth="1"/>
    <col min="6" max="6" width="16.625" style="0" customWidth="1"/>
    <col min="7" max="7" width="10.125" style="1" customWidth="1"/>
    <col min="8" max="8" width="9.875" style="0" customWidth="1"/>
    <col min="9" max="9" width="26.125" style="0" customWidth="1"/>
    <col min="10" max="10" width="12.125" style="3" customWidth="1"/>
    <col min="11" max="11" width="10.00390625" style="0" customWidth="1"/>
    <col min="12" max="12" width="17.625" style="0" customWidth="1"/>
    <col min="13" max="13" width="16.375" style="1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1.5" customHeight="1" thickBot="1">
      <c r="A2" s="212" t="s">
        <v>64</v>
      </c>
      <c r="B2" s="213"/>
      <c r="C2" s="213"/>
      <c r="D2" s="213"/>
      <c r="E2" s="213"/>
      <c r="F2" s="213"/>
      <c r="G2" s="213"/>
      <c r="H2" s="213"/>
      <c r="I2" s="214"/>
      <c r="J2" s="214"/>
      <c r="K2" s="215"/>
      <c r="L2" s="215"/>
      <c r="M2" s="216"/>
    </row>
    <row r="3" spans="1:13" s="10" customFormat="1" ht="54" customHeight="1" thickBot="1">
      <c r="A3" s="13" t="s">
        <v>0</v>
      </c>
      <c r="B3" s="13" t="s">
        <v>22</v>
      </c>
      <c r="C3" s="13" t="s">
        <v>5</v>
      </c>
      <c r="D3" s="13" t="s">
        <v>1</v>
      </c>
      <c r="E3" s="13" t="s">
        <v>6</v>
      </c>
      <c r="F3" s="13" t="s">
        <v>15</v>
      </c>
      <c r="G3" s="13" t="s">
        <v>9</v>
      </c>
      <c r="H3" s="13" t="s">
        <v>16</v>
      </c>
      <c r="I3" s="12" t="s">
        <v>2</v>
      </c>
      <c r="J3" s="13" t="s">
        <v>3</v>
      </c>
      <c r="K3" s="13" t="s">
        <v>4</v>
      </c>
      <c r="L3" s="13" t="s">
        <v>20</v>
      </c>
      <c r="M3" s="13" t="s">
        <v>13</v>
      </c>
    </row>
    <row r="4" spans="1:13" s="42" customFormat="1" ht="63" customHeight="1">
      <c r="A4" s="20">
        <v>47</v>
      </c>
      <c r="B4" s="21">
        <v>1</v>
      </c>
      <c r="C4" s="22">
        <f>SUM(K4/G4)</f>
        <v>26.804123711340203</v>
      </c>
      <c r="D4" s="38" t="s">
        <v>31</v>
      </c>
      <c r="E4" s="39">
        <v>18262</v>
      </c>
      <c r="F4" s="55" t="s">
        <v>215</v>
      </c>
      <c r="G4" s="23">
        <v>92.15</v>
      </c>
      <c r="H4" s="24">
        <v>65</v>
      </c>
      <c r="I4" s="40" t="s">
        <v>216</v>
      </c>
      <c r="J4" s="53">
        <v>38</v>
      </c>
      <c r="K4" s="25">
        <f>SUM(J4*H4)</f>
        <v>2470</v>
      </c>
      <c r="L4" s="54"/>
      <c r="M4" s="28" t="s">
        <v>166</v>
      </c>
    </row>
    <row r="5" spans="1:13" s="42" customFormat="1" ht="63" customHeight="1">
      <c r="A5" s="26">
        <v>48</v>
      </c>
      <c r="B5" s="15">
        <v>2</v>
      </c>
      <c r="C5" s="16">
        <f>SUM(K5/G5)</f>
        <v>22.6984126984127</v>
      </c>
      <c r="D5" s="29" t="s">
        <v>91</v>
      </c>
      <c r="E5" s="30">
        <v>17304</v>
      </c>
      <c r="F5" s="56" t="s">
        <v>229</v>
      </c>
      <c r="G5" s="17">
        <v>63</v>
      </c>
      <c r="H5" s="18">
        <v>65</v>
      </c>
      <c r="I5" s="37" t="s">
        <v>225</v>
      </c>
      <c r="J5" s="52">
        <v>22</v>
      </c>
      <c r="K5" s="14">
        <f>SUM(J5*H5)</f>
        <v>1430</v>
      </c>
      <c r="L5" s="49"/>
      <c r="M5" s="11" t="s">
        <v>223</v>
      </c>
    </row>
    <row r="6" spans="1:13" s="42" customFormat="1" ht="63" customHeight="1" thickBot="1">
      <c r="A6" s="74">
        <v>49</v>
      </c>
      <c r="B6" s="75">
        <v>3</v>
      </c>
      <c r="C6" s="76">
        <f>SUM(K6/G6)</f>
        <v>11.933904528763769</v>
      </c>
      <c r="D6" s="77" t="s">
        <v>92</v>
      </c>
      <c r="E6" s="78">
        <v>16474</v>
      </c>
      <c r="F6" s="79" t="s">
        <v>228</v>
      </c>
      <c r="G6" s="80">
        <v>81.7</v>
      </c>
      <c r="H6" s="81">
        <v>65</v>
      </c>
      <c r="I6" s="82" t="s">
        <v>225</v>
      </c>
      <c r="J6" s="83">
        <v>15</v>
      </c>
      <c r="K6" s="84">
        <f>SUM(J6*H6)</f>
        <v>975</v>
      </c>
      <c r="L6" s="85" t="s">
        <v>123</v>
      </c>
      <c r="M6" s="86" t="s">
        <v>166</v>
      </c>
    </row>
    <row r="7" spans="1:11" ht="33.75" customHeight="1">
      <c r="A7" s="217" t="s">
        <v>7</v>
      </c>
      <c r="B7" s="218"/>
      <c r="C7" s="218"/>
      <c r="D7" s="221" t="s">
        <v>10</v>
      </c>
      <c r="E7" s="221"/>
      <c r="F7" s="221" t="s">
        <v>11</v>
      </c>
      <c r="G7" s="221"/>
      <c r="H7" s="221" t="s">
        <v>47</v>
      </c>
      <c r="I7" s="221"/>
      <c r="J7" s="221" t="s">
        <v>8</v>
      </c>
      <c r="K7" s="222"/>
    </row>
    <row r="8" spans="1:11" ht="33.75" customHeight="1" thickBot="1">
      <c r="A8" s="200"/>
      <c r="B8" s="201"/>
      <c r="C8" s="201"/>
      <c r="D8" s="183" t="s">
        <v>172</v>
      </c>
      <c r="E8" s="183"/>
      <c r="F8" s="183" t="s">
        <v>24</v>
      </c>
      <c r="G8" s="183"/>
      <c r="H8" s="183" t="s">
        <v>50</v>
      </c>
      <c r="I8" s="183"/>
      <c r="J8" s="183" t="s">
        <v>26</v>
      </c>
      <c r="K8" s="184"/>
    </row>
    <row r="9" spans="1:13" s="8" customFormat="1" ht="22.5" customHeight="1" thickBot="1">
      <c r="A9" s="185" t="s">
        <v>53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  <c r="M9" s="177"/>
    </row>
  </sheetData>
  <sheetProtection/>
  <mergeCells count="12">
    <mergeCell ref="A1:M1"/>
    <mergeCell ref="A2:M2"/>
    <mergeCell ref="A7:C8"/>
    <mergeCell ref="D7:E7"/>
    <mergeCell ref="F7:G7"/>
    <mergeCell ref="H7:I7"/>
    <mergeCell ref="J7:K7"/>
    <mergeCell ref="D8:E8"/>
    <mergeCell ref="F8:G8"/>
    <mergeCell ref="H8:I8"/>
    <mergeCell ref="J8:K8"/>
    <mergeCell ref="A9:K9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8"/>
  <sheetViews>
    <sheetView zoomScale="70" zoomScaleNormal="70" zoomScalePageLayoutView="0" workbookViewId="0" topLeftCell="A1">
      <selection activeCell="L12" sqref="L12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7.875" style="0" customWidth="1"/>
    <col min="4" max="4" width="24.75390625" style="0" customWidth="1"/>
    <col min="5" max="5" width="12.75390625" style="0" customWidth="1"/>
    <col min="6" max="6" width="24.375" style="0" customWidth="1"/>
    <col min="7" max="7" width="10.125" style="1" customWidth="1"/>
    <col min="8" max="8" width="9.875" style="0" customWidth="1"/>
    <col min="9" max="9" width="25.25390625" style="0" customWidth="1"/>
    <col min="10" max="10" width="12.125" style="3" customWidth="1"/>
    <col min="11" max="11" width="10.00390625" style="0" customWidth="1"/>
    <col min="12" max="12" width="19.125" style="0" customWidth="1"/>
    <col min="13" max="13" width="15.00390625" style="0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1.5" customHeight="1" thickBot="1">
      <c r="A2" s="212" t="s">
        <v>65</v>
      </c>
      <c r="B2" s="213"/>
      <c r="C2" s="213"/>
      <c r="D2" s="213"/>
      <c r="E2" s="213"/>
      <c r="F2" s="213"/>
      <c r="G2" s="213"/>
      <c r="H2" s="213"/>
      <c r="I2" s="214"/>
      <c r="J2" s="214"/>
      <c r="K2" s="215"/>
      <c r="L2" s="215"/>
      <c r="M2" s="216"/>
    </row>
    <row r="3" spans="1:13" s="10" customFormat="1" ht="54" customHeight="1" thickBot="1">
      <c r="A3" s="13" t="s">
        <v>0</v>
      </c>
      <c r="B3" s="13" t="s">
        <v>22</v>
      </c>
      <c r="C3" s="13" t="s">
        <v>5</v>
      </c>
      <c r="D3" s="13" t="s">
        <v>1</v>
      </c>
      <c r="E3" s="13" t="s">
        <v>6</v>
      </c>
      <c r="F3" s="13" t="s">
        <v>15</v>
      </c>
      <c r="G3" s="13" t="s">
        <v>9</v>
      </c>
      <c r="H3" s="13" t="s">
        <v>16</v>
      </c>
      <c r="I3" s="12" t="s">
        <v>2</v>
      </c>
      <c r="J3" s="13" t="s">
        <v>3</v>
      </c>
      <c r="K3" s="13" t="s">
        <v>4</v>
      </c>
      <c r="L3" s="13" t="s">
        <v>20</v>
      </c>
      <c r="M3" s="13" t="s">
        <v>13</v>
      </c>
    </row>
    <row r="4" spans="1:13" s="42" customFormat="1" ht="63" customHeight="1">
      <c r="A4" s="20">
        <v>50</v>
      </c>
      <c r="B4" s="21">
        <v>1</v>
      </c>
      <c r="C4" s="22">
        <f>SUM(K4/G4)</f>
        <v>16.956521739130434</v>
      </c>
      <c r="D4" s="38" t="s">
        <v>103</v>
      </c>
      <c r="E4" s="39">
        <v>14264</v>
      </c>
      <c r="F4" s="154" t="s">
        <v>272</v>
      </c>
      <c r="G4" s="23">
        <v>69</v>
      </c>
      <c r="H4" s="24">
        <v>65</v>
      </c>
      <c r="I4" s="40" t="s">
        <v>180</v>
      </c>
      <c r="J4" s="92">
        <v>18</v>
      </c>
      <c r="K4" s="25">
        <f>SUM(J4*H4)</f>
        <v>1170</v>
      </c>
      <c r="L4" s="54" t="s">
        <v>171</v>
      </c>
      <c r="M4" s="28" t="s">
        <v>166</v>
      </c>
    </row>
    <row r="5" spans="1:13" s="42" customFormat="1" ht="63" customHeight="1" thickBot="1">
      <c r="A5" s="74">
        <v>51</v>
      </c>
      <c r="B5" s="75">
        <v>2</v>
      </c>
      <c r="C5" s="76">
        <f>SUM(K5/G5)</f>
        <v>13.68421052631579</v>
      </c>
      <c r="D5" s="77" t="s">
        <v>108</v>
      </c>
      <c r="E5" s="78">
        <v>14541</v>
      </c>
      <c r="F5" s="79" t="s">
        <v>164</v>
      </c>
      <c r="G5" s="80">
        <v>85.5</v>
      </c>
      <c r="H5" s="81">
        <v>65</v>
      </c>
      <c r="I5" s="82" t="s">
        <v>154</v>
      </c>
      <c r="J5" s="155">
        <v>18</v>
      </c>
      <c r="K5" s="84">
        <f>SUM(J5*H5)</f>
        <v>1170</v>
      </c>
      <c r="L5" s="85"/>
      <c r="M5" s="86" t="s">
        <v>166</v>
      </c>
    </row>
    <row r="6" spans="1:11" ht="33.75" customHeight="1">
      <c r="A6" s="217" t="s">
        <v>7</v>
      </c>
      <c r="B6" s="218"/>
      <c r="C6" s="218"/>
      <c r="D6" s="221" t="s">
        <v>10</v>
      </c>
      <c r="E6" s="221"/>
      <c r="F6" s="221" t="s">
        <v>11</v>
      </c>
      <c r="G6" s="221"/>
      <c r="H6" s="221" t="s">
        <v>47</v>
      </c>
      <c r="I6" s="221"/>
      <c r="J6" s="221" t="s">
        <v>8</v>
      </c>
      <c r="K6" s="222"/>
    </row>
    <row r="7" spans="1:11" ht="33.75" customHeight="1" thickBot="1">
      <c r="A7" s="200"/>
      <c r="B7" s="201"/>
      <c r="C7" s="201"/>
      <c r="D7" s="183" t="s">
        <v>172</v>
      </c>
      <c r="E7" s="183"/>
      <c r="F7" s="183" t="s">
        <v>24</v>
      </c>
      <c r="G7" s="183"/>
      <c r="H7" s="183" t="s">
        <v>50</v>
      </c>
      <c r="I7" s="183"/>
      <c r="J7" s="183" t="s">
        <v>26</v>
      </c>
      <c r="K7" s="184"/>
    </row>
    <row r="8" spans="1:11" s="8" customFormat="1" ht="22.5" customHeight="1" thickBot="1">
      <c r="A8" s="185" t="s">
        <v>53</v>
      </c>
      <c r="B8" s="186"/>
      <c r="C8" s="186"/>
      <c r="D8" s="186"/>
      <c r="E8" s="186"/>
      <c r="F8" s="186"/>
      <c r="G8" s="186"/>
      <c r="H8" s="186"/>
      <c r="I8" s="186"/>
      <c r="J8" s="186"/>
      <c r="K8" s="187"/>
    </row>
  </sheetData>
  <sheetProtection/>
  <mergeCells count="12">
    <mergeCell ref="A1:M1"/>
    <mergeCell ref="A2:M2"/>
    <mergeCell ref="A6:C7"/>
    <mergeCell ref="D6:E6"/>
    <mergeCell ref="F6:G6"/>
    <mergeCell ref="H6:I6"/>
    <mergeCell ref="J6:K6"/>
    <mergeCell ref="D7:E7"/>
    <mergeCell ref="F7:G7"/>
    <mergeCell ref="H7:I7"/>
    <mergeCell ref="J7:K7"/>
    <mergeCell ref="A8:K8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0"/>
  <sheetViews>
    <sheetView zoomScale="70" zoomScaleNormal="70" zoomScalePageLayoutView="0" workbookViewId="0" topLeftCell="A13">
      <selection activeCell="A20" sqref="A20:IV20"/>
    </sheetView>
  </sheetViews>
  <sheetFormatPr defaultColWidth="9.00390625" defaultRowHeight="12.75"/>
  <cols>
    <col min="1" max="1" width="5.875" style="0" customWidth="1"/>
    <col min="2" max="2" width="8.875" style="0" customWidth="1"/>
    <col min="3" max="3" width="9.125" style="0" customWidth="1"/>
    <col min="4" max="4" width="24.375" style="0" customWidth="1"/>
    <col min="5" max="5" width="14.25390625" style="0" customWidth="1"/>
    <col min="6" max="6" width="21.00390625" style="0" customWidth="1"/>
    <col min="7" max="7" width="10.125" style="1" customWidth="1"/>
    <col min="8" max="8" width="9.875" style="0" customWidth="1"/>
    <col min="9" max="9" width="22.875" style="0" customWidth="1"/>
    <col min="10" max="10" width="12.125" style="3" customWidth="1"/>
    <col min="11" max="11" width="10.00390625" style="0" customWidth="1"/>
    <col min="12" max="12" width="17.625" style="0" customWidth="1"/>
    <col min="13" max="13" width="16.125" style="1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0.75" customHeight="1" thickBot="1">
      <c r="A2" s="212" t="s">
        <v>66</v>
      </c>
      <c r="B2" s="213"/>
      <c r="C2" s="213"/>
      <c r="D2" s="213"/>
      <c r="E2" s="213"/>
      <c r="F2" s="213"/>
      <c r="G2" s="213"/>
      <c r="H2" s="213"/>
      <c r="I2" s="214"/>
      <c r="J2" s="214"/>
      <c r="K2" s="215"/>
      <c r="L2" s="215"/>
      <c r="M2" s="216"/>
    </row>
    <row r="3" spans="1:13" s="10" customFormat="1" ht="54" customHeight="1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4.5" customHeight="1">
      <c r="A4" s="20">
        <v>52</v>
      </c>
      <c r="B4" s="21">
        <v>1</v>
      </c>
      <c r="C4" s="22">
        <f>K4/G4</f>
        <v>57.64781491002571</v>
      </c>
      <c r="D4" s="38" t="s">
        <v>41</v>
      </c>
      <c r="E4" s="141">
        <v>22056</v>
      </c>
      <c r="F4" s="88" t="s">
        <v>168</v>
      </c>
      <c r="G4" s="23">
        <v>77.8</v>
      </c>
      <c r="H4" s="24">
        <v>65</v>
      </c>
      <c r="I4" s="40" t="s">
        <v>139</v>
      </c>
      <c r="J4" s="53">
        <v>69</v>
      </c>
      <c r="K4" s="25">
        <f>SUM(J4*H4)</f>
        <v>4485</v>
      </c>
      <c r="L4" s="54" t="s">
        <v>105</v>
      </c>
      <c r="M4" s="28" t="s">
        <v>24</v>
      </c>
    </row>
    <row r="5" spans="1:13" s="42" customFormat="1" ht="64.5" customHeight="1">
      <c r="A5" s="26">
        <v>53</v>
      </c>
      <c r="B5" s="15">
        <v>2</v>
      </c>
      <c r="C5" s="16">
        <f aca="true" t="shared" si="0" ref="C5:C17">SUM(K5/G5)</f>
        <v>44.21241050119332</v>
      </c>
      <c r="D5" s="29" t="s">
        <v>44</v>
      </c>
      <c r="E5" s="30">
        <v>30399</v>
      </c>
      <c r="F5" s="56" t="s">
        <v>252</v>
      </c>
      <c r="G5" s="17">
        <v>83.8</v>
      </c>
      <c r="H5" s="18">
        <v>65</v>
      </c>
      <c r="I5" s="37" t="s">
        <v>253</v>
      </c>
      <c r="J5" s="52">
        <v>57</v>
      </c>
      <c r="K5" s="14">
        <f aca="true" t="shared" si="1" ref="K5:K17">SUM(J5*H5)</f>
        <v>3705</v>
      </c>
      <c r="L5" s="49"/>
      <c r="M5" s="11" t="s">
        <v>154</v>
      </c>
    </row>
    <row r="6" spans="1:13" s="42" customFormat="1" ht="64.5" customHeight="1">
      <c r="A6" s="26">
        <v>54</v>
      </c>
      <c r="B6" s="15">
        <v>3</v>
      </c>
      <c r="C6" s="16">
        <f t="shared" si="0"/>
        <v>42.42424242424243</v>
      </c>
      <c r="D6" s="29" t="s">
        <v>40</v>
      </c>
      <c r="E6" s="30">
        <v>29333</v>
      </c>
      <c r="F6" s="56" t="s">
        <v>148</v>
      </c>
      <c r="G6" s="17">
        <v>85.8</v>
      </c>
      <c r="H6" s="18">
        <v>65</v>
      </c>
      <c r="I6" s="37" t="s">
        <v>149</v>
      </c>
      <c r="J6" s="52">
        <v>56</v>
      </c>
      <c r="K6" s="14">
        <f t="shared" si="1"/>
        <v>3640</v>
      </c>
      <c r="L6" s="49"/>
      <c r="M6" s="11"/>
    </row>
    <row r="7" spans="1:13" s="42" customFormat="1" ht="64.5" customHeight="1">
      <c r="A7" s="26">
        <v>55</v>
      </c>
      <c r="B7" s="15">
        <v>4</v>
      </c>
      <c r="C7" s="16">
        <f t="shared" si="0"/>
        <v>42.41274658573596</v>
      </c>
      <c r="D7" s="29" t="s">
        <v>116</v>
      </c>
      <c r="E7" s="30">
        <v>27171</v>
      </c>
      <c r="F7" s="56" t="s">
        <v>151</v>
      </c>
      <c r="G7" s="17">
        <v>131.8</v>
      </c>
      <c r="H7" s="18">
        <v>65</v>
      </c>
      <c r="I7" s="37" t="s">
        <v>150</v>
      </c>
      <c r="J7" s="52">
        <v>86</v>
      </c>
      <c r="K7" s="14">
        <f t="shared" si="1"/>
        <v>5590</v>
      </c>
      <c r="L7" s="49"/>
      <c r="M7" s="11" t="s">
        <v>133</v>
      </c>
    </row>
    <row r="8" spans="1:13" s="42" customFormat="1" ht="64.5" customHeight="1">
      <c r="A8" s="26">
        <v>56</v>
      </c>
      <c r="B8" s="15">
        <v>5</v>
      </c>
      <c r="C8" s="16">
        <f t="shared" si="0"/>
        <v>40.52757793764988</v>
      </c>
      <c r="D8" s="29" t="s">
        <v>94</v>
      </c>
      <c r="E8" s="30">
        <v>26845</v>
      </c>
      <c r="F8" s="56" t="s">
        <v>226</v>
      </c>
      <c r="G8" s="17">
        <v>83.4</v>
      </c>
      <c r="H8" s="18">
        <v>65</v>
      </c>
      <c r="I8" s="37" t="s">
        <v>225</v>
      </c>
      <c r="J8" s="52">
        <v>52</v>
      </c>
      <c r="K8" s="14">
        <f t="shared" si="1"/>
        <v>3380</v>
      </c>
      <c r="L8" s="49"/>
      <c r="M8" s="11" t="s">
        <v>223</v>
      </c>
    </row>
    <row r="9" spans="1:13" s="42" customFormat="1" ht="64.5" customHeight="1">
      <c r="A9" s="26">
        <v>57</v>
      </c>
      <c r="B9" s="15">
        <v>6</v>
      </c>
      <c r="C9" s="16">
        <f t="shared" si="0"/>
        <v>35.49757281553398</v>
      </c>
      <c r="D9" s="29" t="s">
        <v>120</v>
      </c>
      <c r="E9" s="123">
        <v>24571</v>
      </c>
      <c r="F9" s="56" t="s">
        <v>227</v>
      </c>
      <c r="G9" s="17">
        <v>82.4</v>
      </c>
      <c r="H9" s="18">
        <v>65</v>
      </c>
      <c r="I9" s="37" t="s">
        <v>152</v>
      </c>
      <c r="J9" s="52">
        <v>45</v>
      </c>
      <c r="K9" s="14">
        <f t="shared" si="1"/>
        <v>2925</v>
      </c>
      <c r="L9" s="49" t="s">
        <v>105</v>
      </c>
      <c r="M9" s="11" t="s">
        <v>24</v>
      </c>
    </row>
    <row r="10" spans="1:13" s="42" customFormat="1" ht="64.5" customHeight="1">
      <c r="A10" s="26">
        <v>58</v>
      </c>
      <c r="B10" s="15">
        <v>7</v>
      </c>
      <c r="C10" s="121">
        <f>SUM(K10/G10)</f>
        <v>32.994923857868024</v>
      </c>
      <c r="D10" s="29" t="s">
        <v>102</v>
      </c>
      <c r="E10" s="30">
        <v>30975</v>
      </c>
      <c r="F10" s="56" t="s">
        <v>182</v>
      </c>
      <c r="G10" s="17">
        <v>98.5</v>
      </c>
      <c r="H10" s="18">
        <v>65</v>
      </c>
      <c r="I10" s="37" t="s">
        <v>154</v>
      </c>
      <c r="J10" s="52">
        <v>50</v>
      </c>
      <c r="K10" s="122">
        <f>SUM(J10*H10)</f>
        <v>3250</v>
      </c>
      <c r="L10" s="49"/>
      <c r="M10" s="11" t="s">
        <v>45</v>
      </c>
    </row>
    <row r="11" spans="1:13" s="42" customFormat="1" ht="64.5" customHeight="1">
      <c r="A11" s="26">
        <v>59</v>
      </c>
      <c r="B11" s="15">
        <v>8</v>
      </c>
      <c r="C11" s="121">
        <f t="shared" si="0"/>
        <v>32.994923857868024</v>
      </c>
      <c r="D11" s="29" t="s">
        <v>34</v>
      </c>
      <c r="E11" s="123">
        <v>18818</v>
      </c>
      <c r="F11" s="90" t="s">
        <v>207</v>
      </c>
      <c r="G11" s="17">
        <v>78.8</v>
      </c>
      <c r="H11" s="18">
        <v>65</v>
      </c>
      <c r="I11" s="37" t="s">
        <v>132</v>
      </c>
      <c r="J11" s="52">
        <v>40</v>
      </c>
      <c r="K11" s="122">
        <f>SUM(J11*H11)</f>
        <v>2600</v>
      </c>
      <c r="L11" s="49" t="s">
        <v>126</v>
      </c>
      <c r="M11" s="11" t="s">
        <v>133</v>
      </c>
    </row>
    <row r="12" spans="1:13" s="42" customFormat="1" ht="64.5" customHeight="1">
      <c r="A12" s="26">
        <v>60</v>
      </c>
      <c r="B12" s="15">
        <v>9</v>
      </c>
      <c r="C12" s="16">
        <f t="shared" si="0"/>
        <v>27.611940298507463</v>
      </c>
      <c r="D12" s="29" t="s">
        <v>32</v>
      </c>
      <c r="E12" s="30">
        <v>27219</v>
      </c>
      <c r="F12" s="56"/>
      <c r="G12" s="17">
        <v>87.1</v>
      </c>
      <c r="H12" s="18">
        <v>65</v>
      </c>
      <c r="I12" s="37"/>
      <c r="J12" s="52">
        <v>37</v>
      </c>
      <c r="K12" s="14">
        <f t="shared" si="1"/>
        <v>2405</v>
      </c>
      <c r="L12" s="49"/>
      <c r="M12" s="11"/>
    </row>
    <row r="13" spans="1:13" s="7" customFormat="1" ht="64.5" customHeight="1">
      <c r="A13" s="26">
        <v>61</v>
      </c>
      <c r="B13" s="15">
        <v>10</v>
      </c>
      <c r="C13" s="16">
        <f>SUM(K13/G13)</f>
        <v>26.18705035971223</v>
      </c>
      <c r="D13" s="29" t="s">
        <v>30</v>
      </c>
      <c r="E13" s="30">
        <v>30396</v>
      </c>
      <c r="F13" s="56" t="s">
        <v>224</v>
      </c>
      <c r="G13" s="17">
        <v>69.5</v>
      </c>
      <c r="H13" s="18">
        <v>65</v>
      </c>
      <c r="I13" s="37" t="s">
        <v>225</v>
      </c>
      <c r="J13" s="52">
        <v>28</v>
      </c>
      <c r="K13" s="14">
        <f>SUM(J13*H13)</f>
        <v>1820</v>
      </c>
      <c r="L13" s="64"/>
      <c r="M13" s="11" t="s">
        <v>223</v>
      </c>
    </row>
    <row r="14" spans="1:13" s="42" customFormat="1" ht="64.5" customHeight="1">
      <c r="A14" s="26">
        <v>62</v>
      </c>
      <c r="B14" s="15">
        <v>11</v>
      </c>
      <c r="C14" s="16">
        <f>SUM(K14/G14)</f>
        <v>26.174496644295303</v>
      </c>
      <c r="D14" s="29" t="s">
        <v>70</v>
      </c>
      <c r="E14" s="30">
        <v>29084</v>
      </c>
      <c r="F14" s="27" t="s">
        <v>209</v>
      </c>
      <c r="G14" s="17">
        <v>74.5</v>
      </c>
      <c r="H14" s="18">
        <v>65</v>
      </c>
      <c r="I14" s="37" t="s">
        <v>210</v>
      </c>
      <c r="J14" s="52">
        <v>30</v>
      </c>
      <c r="K14" s="14">
        <f>SUM(J14*H14)</f>
        <v>1950</v>
      </c>
      <c r="L14" s="49" t="s">
        <v>211</v>
      </c>
      <c r="M14" s="11" t="s">
        <v>71</v>
      </c>
    </row>
    <row r="15" spans="1:13" s="42" customFormat="1" ht="64.5" customHeight="1">
      <c r="A15" s="26">
        <v>63</v>
      </c>
      <c r="B15" s="15">
        <v>12</v>
      </c>
      <c r="C15" s="16">
        <f t="shared" si="0"/>
        <v>24.608355091383814</v>
      </c>
      <c r="D15" s="29" t="s">
        <v>81</v>
      </c>
      <c r="E15" s="30">
        <v>31686</v>
      </c>
      <c r="F15" s="56" t="s">
        <v>250</v>
      </c>
      <c r="G15" s="17">
        <v>76.6</v>
      </c>
      <c r="H15" s="18">
        <v>65</v>
      </c>
      <c r="I15" s="37" t="s">
        <v>251</v>
      </c>
      <c r="J15" s="52">
        <v>29</v>
      </c>
      <c r="K15" s="14">
        <f t="shared" si="1"/>
        <v>1885</v>
      </c>
      <c r="L15" s="49"/>
      <c r="M15" s="11" t="s">
        <v>154</v>
      </c>
    </row>
    <row r="16" spans="1:13" s="42" customFormat="1" ht="64.5" customHeight="1">
      <c r="A16" s="26">
        <v>64</v>
      </c>
      <c r="B16" s="15">
        <v>13</v>
      </c>
      <c r="C16" s="16">
        <f t="shared" si="0"/>
        <v>22.5</v>
      </c>
      <c r="D16" s="29" t="s">
        <v>93</v>
      </c>
      <c r="E16" s="30">
        <v>27674</v>
      </c>
      <c r="F16" s="56"/>
      <c r="G16" s="17">
        <v>104</v>
      </c>
      <c r="H16" s="18">
        <v>65</v>
      </c>
      <c r="I16" s="37"/>
      <c r="J16" s="52">
        <v>36</v>
      </c>
      <c r="K16" s="14">
        <f t="shared" si="1"/>
        <v>2340</v>
      </c>
      <c r="L16" s="49"/>
      <c r="M16" s="11" t="s">
        <v>154</v>
      </c>
    </row>
    <row r="17" spans="1:13" s="42" customFormat="1" ht="64.5" customHeight="1" thickBot="1">
      <c r="A17" s="74">
        <v>65</v>
      </c>
      <c r="B17" s="75">
        <v>14</v>
      </c>
      <c r="C17" s="76">
        <f t="shared" si="0"/>
        <v>20.11049723756906</v>
      </c>
      <c r="D17" s="77" t="s">
        <v>113</v>
      </c>
      <c r="E17" s="78">
        <v>28274</v>
      </c>
      <c r="F17" s="79" t="s">
        <v>127</v>
      </c>
      <c r="G17" s="80">
        <v>90.5</v>
      </c>
      <c r="H17" s="81">
        <v>65</v>
      </c>
      <c r="I17" s="82" t="s">
        <v>157</v>
      </c>
      <c r="J17" s="83">
        <v>28</v>
      </c>
      <c r="K17" s="84">
        <f t="shared" si="1"/>
        <v>1820</v>
      </c>
      <c r="L17" s="85"/>
      <c r="M17" s="86" t="s">
        <v>158</v>
      </c>
    </row>
    <row r="18" spans="1:11" ht="33.75" customHeight="1">
      <c r="A18" s="198" t="s">
        <v>7</v>
      </c>
      <c r="B18" s="199"/>
      <c r="C18" s="199"/>
      <c r="D18" s="181" t="s">
        <v>10</v>
      </c>
      <c r="E18" s="181"/>
      <c r="F18" s="181" t="s">
        <v>11</v>
      </c>
      <c r="G18" s="181"/>
      <c r="H18" s="181" t="s">
        <v>47</v>
      </c>
      <c r="I18" s="181"/>
      <c r="J18" s="181" t="s">
        <v>8</v>
      </c>
      <c r="K18" s="182"/>
    </row>
    <row r="19" spans="1:11" ht="33.75" customHeight="1" thickBot="1">
      <c r="A19" s="200"/>
      <c r="B19" s="201"/>
      <c r="C19" s="201"/>
      <c r="D19" s="183" t="s">
        <v>172</v>
      </c>
      <c r="E19" s="183"/>
      <c r="F19" s="183" t="s">
        <v>24</v>
      </c>
      <c r="G19" s="183"/>
      <c r="H19" s="183" t="s">
        <v>50</v>
      </c>
      <c r="I19" s="183"/>
      <c r="J19" s="183" t="s">
        <v>26</v>
      </c>
      <c r="K19" s="184"/>
    </row>
    <row r="20" spans="1:13" s="8" customFormat="1" ht="22.5" customHeight="1" thickBot="1">
      <c r="A20" s="185" t="s">
        <v>53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7"/>
      <c r="M20" s="177"/>
    </row>
  </sheetData>
  <sheetProtection/>
  <mergeCells count="12">
    <mergeCell ref="A1:M1"/>
    <mergeCell ref="A2:M2"/>
    <mergeCell ref="A18:C19"/>
    <mergeCell ref="D18:E18"/>
    <mergeCell ref="F18:G18"/>
    <mergeCell ref="H18:I18"/>
    <mergeCell ref="J18:K18"/>
    <mergeCell ref="D19:E19"/>
    <mergeCell ref="F19:G19"/>
    <mergeCell ref="H19:I19"/>
    <mergeCell ref="J19:K19"/>
    <mergeCell ref="A20:K20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60" zoomScaleNormal="60" zoomScalePageLayoutView="0" workbookViewId="0" topLeftCell="A7">
      <selection activeCell="P14" sqref="P14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8.75390625" style="0" customWidth="1"/>
    <col min="4" max="4" width="24.00390625" style="0" customWidth="1"/>
    <col min="5" max="5" width="14.25390625" style="0" customWidth="1"/>
    <col min="6" max="6" width="18.375" style="0" customWidth="1"/>
    <col min="7" max="7" width="10.125" style="1" customWidth="1"/>
    <col min="8" max="8" width="9.875" style="0" customWidth="1"/>
    <col min="9" max="9" width="27.625" style="0" customWidth="1"/>
    <col min="10" max="10" width="12.375" style="3" customWidth="1"/>
    <col min="11" max="11" width="10.00390625" style="0" customWidth="1"/>
    <col min="12" max="12" width="18.875" style="0" customWidth="1"/>
    <col min="13" max="13" width="18.75390625" style="0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9"/>
      <c r="I1" s="209"/>
      <c r="J1" s="210"/>
      <c r="K1" s="210"/>
      <c r="L1" s="210"/>
      <c r="M1" s="211"/>
    </row>
    <row r="2" spans="1:13" ht="28.5" customHeight="1" thickBot="1">
      <c r="A2" s="212" t="s">
        <v>67</v>
      </c>
      <c r="B2" s="213"/>
      <c r="C2" s="213"/>
      <c r="D2" s="213"/>
      <c r="E2" s="213"/>
      <c r="F2" s="213"/>
      <c r="G2" s="213"/>
      <c r="H2" s="214"/>
      <c r="I2" s="214"/>
      <c r="J2" s="215"/>
      <c r="K2" s="215"/>
      <c r="L2" s="215"/>
      <c r="M2" s="216"/>
    </row>
    <row r="3" spans="1:13" s="10" customFormat="1" ht="54" customHeight="1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3" customHeight="1">
      <c r="A4" s="20">
        <v>66</v>
      </c>
      <c r="B4" s="21">
        <v>1</v>
      </c>
      <c r="C4" s="22">
        <f aca="true" t="shared" si="0" ref="C4:C17">SUM(K4/G4)</f>
        <v>31.3953488372093</v>
      </c>
      <c r="D4" s="38" t="s">
        <v>87</v>
      </c>
      <c r="E4" s="39">
        <v>26330</v>
      </c>
      <c r="F4" s="55" t="s">
        <v>241</v>
      </c>
      <c r="G4" s="23">
        <v>86</v>
      </c>
      <c r="H4" s="24">
        <v>100</v>
      </c>
      <c r="I4" s="40" t="s">
        <v>239</v>
      </c>
      <c r="J4" s="53">
        <v>27</v>
      </c>
      <c r="K4" s="25">
        <f aca="true" t="shared" si="1" ref="K4:K18">SUM(J4*H4)</f>
        <v>2700</v>
      </c>
      <c r="L4" s="143" t="s">
        <v>273</v>
      </c>
      <c r="M4" s="28" t="s">
        <v>240</v>
      </c>
    </row>
    <row r="5" spans="1:13" s="42" customFormat="1" ht="63" customHeight="1">
      <c r="A5" s="26">
        <v>67</v>
      </c>
      <c r="B5" s="15">
        <v>2</v>
      </c>
      <c r="C5" s="16">
        <f t="shared" si="0"/>
        <v>30.162412993039442</v>
      </c>
      <c r="D5" s="29" t="s">
        <v>246</v>
      </c>
      <c r="E5" s="30">
        <v>30258</v>
      </c>
      <c r="F5" s="56" t="s">
        <v>154</v>
      </c>
      <c r="G5" s="17">
        <v>86.2</v>
      </c>
      <c r="H5" s="18">
        <v>100</v>
      </c>
      <c r="I5" s="37" t="s">
        <v>154</v>
      </c>
      <c r="J5" s="52">
        <v>26</v>
      </c>
      <c r="K5" s="14">
        <f t="shared" si="1"/>
        <v>2600</v>
      </c>
      <c r="L5" s="138" t="s">
        <v>273</v>
      </c>
      <c r="M5" s="11" t="s">
        <v>154</v>
      </c>
    </row>
    <row r="6" spans="1:13" s="42" customFormat="1" ht="63" customHeight="1">
      <c r="A6" s="26">
        <v>68</v>
      </c>
      <c r="B6" s="15">
        <v>3</v>
      </c>
      <c r="C6" s="16">
        <f t="shared" si="0"/>
        <v>28.571428571428573</v>
      </c>
      <c r="D6" s="29" t="s">
        <v>37</v>
      </c>
      <c r="E6" s="30">
        <v>31100</v>
      </c>
      <c r="F6" s="56" t="s">
        <v>190</v>
      </c>
      <c r="G6" s="17">
        <v>84</v>
      </c>
      <c r="H6" s="18">
        <v>100</v>
      </c>
      <c r="I6" s="37" t="s">
        <v>159</v>
      </c>
      <c r="J6" s="52">
        <v>24</v>
      </c>
      <c r="K6" s="14">
        <f t="shared" si="1"/>
        <v>2400</v>
      </c>
      <c r="L6" s="138" t="s">
        <v>273</v>
      </c>
      <c r="M6" s="11" t="s">
        <v>133</v>
      </c>
    </row>
    <row r="7" spans="1:13" s="42" customFormat="1" ht="63" customHeight="1">
      <c r="A7" s="26">
        <v>69</v>
      </c>
      <c r="B7" s="15">
        <v>4</v>
      </c>
      <c r="C7" s="16">
        <f t="shared" si="0"/>
        <v>28.235294117647058</v>
      </c>
      <c r="D7" s="29" t="s">
        <v>98</v>
      </c>
      <c r="E7" s="30">
        <v>31914</v>
      </c>
      <c r="F7" s="56"/>
      <c r="G7" s="17">
        <v>85</v>
      </c>
      <c r="H7" s="18">
        <v>100</v>
      </c>
      <c r="I7" s="37"/>
      <c r="J7" s="52">
        <v>24</v>
      </c>
      <c r="K7" s="14">
        <f t="shared" si="1"/>
        <v>2400</v>
      </c>
      <c r="L7" s="138" t="s">
        <v>273</v>
      </c>
      <c r="M7" s="11"/>
    </row>
    <row r="8" spans="1:13" s="42" customFormat="1" ht="63" customHeight="1">
      <c r="A8" s="26">
        <v>70</v>
      </c>
      <c r="B8" s="15">
        <v>5</v>
      </c>
      <c r="C8" s="16">
        <f t="shared" si="0"/>
        <v>27.751196172248804</v>
      </c>
      <c r="D8" s="29" t="s">
        <v>88</v>
      </c>
      <c r="E8" s="30">
        <v>33080</v>
      </c>
      <c r="F8" s="56" t="s">
        <v>238</v>
      </c>
      <c r="G8" s="17">
        <v>104.5</v>
      </c>
      <c r="H8" s="18">
        <v>100</v>
      </c>
      <c r="I8" s="37" t="s">
        <v>239</v>
      </c>
      <c r="J8" s="52">
        <v>29</v>
      </c>
      <c r="K8" s="14">
        <f t="shared" si="1"/>
        <v>2900</v>
      </c>
      <c r="L8" s="138" t="s">
        <v>273</v>
      </c>
      <c r="M8" s="11" t="s">
        <v>237</v>
      </c>
    </row>
    <row r="9" spans="1:13" s="42" customFormat="1" ht="63" customHeight="1">
      <c r="A9" s="26">
        <v>71</v>
      </c>
      <c r="B9" s="15">
        <v>6</v>
      </c>
      <c r="C9" s="16">
        <f t="shared" si="0"/>
        <v>27.34375</v>
      </c>
      <c r="D9" s="29" t="s">
        <v>136</v>
      </c>
      <c r="E9" s="30">
        <v>25222</v>
      </c>
      <c r="F9" s="56" t="s">
        <v>137</v>
      </c>
      <c r="G9" s="17">
        <v>128</v>
      </c>
      <c r="H9" s="18">
        <v>100</v>
      </c>
      <c r="I9" s="37"/>
      <c r="J9" s="52">
        <v>35</v>
      </c>
      <c r="K9" s="14">
        <f t="shared" si="1"/>
        <v>3500</v>
      </c>
      <c r="L9" s="138" t="s">
        <v>273</v>
      </c>
      <c r="M9" s="11" t="s">
        <v>133</v>
      </c>
    </row>
    <row r="10" spans="1:13" s="42" customFormat="1" ht="63" customHeight="1">
      <c r="A10" s="26">
        <v>72</v>
      </c>
      <c r="B10" s="15">
        <v>7</v>
      </c>
      <c r="C10" s="16">
        <f t="shared" si="0"/>
        <v>25.225225225225227</v>
      </c>
      <c r="D10" s="29" t="s">
        <v>84</v>
      </c>
      <c r="E10" s="30">
        <v>28487</v>
      </c>
      <c r="F10" s="56" t="s">
        <v>243</v>
      </c>
      <c r="G10" s="17">
        <v>111</v>
      </c>
      <c r="H10" s="18">
        <v>100</v>
      </c>
      <c r="I10" s="37" t="s">
        <v>239</v>
      </c>
      <c r="J10" s="52">
        <v>28</v>
      </c>
      <c r="K10" s="14">
        <f t="shared" si="1"/>
        <v>2800</v>
      </c>
      <c r="L10" s="144" t="s">
        <v>269</v>
      </c>
      <c r="M10" s="11" t="s">
        <v>154</v>
      </c>
    </row>
    <row r="11" spans="1:13" s="42" customFormat="1" ht="63" customHeight="1">
      <c r="A11" s="26">
        <v>73</v>
      </c>
      <c r="B11" s="15">
        <v>8</v>
      </c>
      <c r="C11" s="16">
        <f t="shared" si="0"/>
        <v>24.210526315789473</v>
      </c>
      <c r="D11" s="29" t="s">
        <v>118</v>
      </c>
      <c r="E11" s="30">
        <v>31890</v>
      </c>
      <c r="F11" s="56"/>
      <c r="G11" s="17">
        <v>95</v>
      </c>
      <c r="H11" s="18">
        <v>100</v>
      </c>
      <c r="I11" s="37" t="s">
        <v>142</v>
      </c>
      <c r="J11" s="52">
        <v>23</v>
      </c>
      <c r="K11" s="14">
        <f t="shared" si="1"/>
        <v>2300</v>
      </c>
      <c r="L11" s="144" t="s">
        <v>269</v>
      </c>
      <c r="M11" s="11" t="s">
        <v>141</v>
      </c>
    </row>
    <row r="12" spans="1:13" s="42" customFormat="1" ht="63" customHeight="1">
      <c r="A12" s="26">
        <v>74</v>
      </c>
      <c r="B12" s="15">
        <v>9</v>
      </c>
      <c r="C12" s="16">
        <f t="shared" si="0"/>
        <v>22.857142857142858</v>
      </c>
      <c r="D12" s="29" t="s">
        <v>101</v>
      </c>
      <c r="E12" s="30">
        <v>28658</v>
      </c>
      <c r="F12" s="56" t="s">
        <v>183</v>
      </c>
      <c r="G12" s="17">
        <v>105</v>
      </c>
      <c r="H12" s="18">
        <v>100</v>
      </c>
      <c r="I12" s="37" t="s">
        <v>154</v>
      </c>
      <c r="J12" s="52">
        <v>24</v>
      </c>
      <c r="K12" s="14">
        <f t="shared" si="1"/>
        <v>2400</v>
      </c>
      <c r="L12" s="144" t="s">
        <v>269</v>
      </c>
      <c r="M12" s="142" t="s">
        <v>154</v>
      </c>
    </row>
    <row r="13" spans="1:13" s="42" customFormat="1" ht="63" customHeight="1">
      <c r="A13" s="26">
        <v>75</v>
      </c>
      <c r="B13" s="15">
        <v>10</v>
      </c>
      <c r="C13" s="16">
        <f t="shared" si="0"/>
        <v>20.29220779220779</v>
      </c>
      <c r="D13" s="29" t="s">
        <v>115</v>
      </c>
      <c r="E13" s="30">
        <v>29564</v>
      </c>
      <c r="F13" s="56" t="s">
        <v>153</v>
      </c>
      <c r="G13" s="17">
        <v>123.2</v>
      </c>
      <c r="H13" s="18">
        <v>100</v>
      </c>
      <c r="I13" s="37" t="s">
        <v>154</v>
      </c>
      <c r="J13" s="52">
        <v>25</v>
      </c>
      <c r="K13" s="14">
        <f t="shared" si="1"/>
        <v>2500</v>
      </c>
      <c r="L13" s="283" t="s">
        <v>295</v>
      </c>
      <c r="M13" s="11" t="s">
        <v>133</v>
      </c>
    </row>
    <row r="14" spans="1:13" s="42" customFormat="1" ht="63" customHeight="1">
      <c r="A14" s="26">
        <v>76</v>
      </c>
      <c r="B14" s="15">
        <v>11</v>
      </c>
      <c r="C14" s="16">
        <f t="shared" si="0"/>
        <v>17.475728155339805</v>
      </c>
      <c r="D14" s="29" t="s">
        <v>79</v>
      </c>
      <c r="E14" s="30">
        <v>27162</v>
      </c>
      <c r="F14" s="56" t="s">
        <v>254</v>
      </c>
      <c r="G14" s="17">
        <v>103</v>
      </c>
      <c r="H14" s="18">
        <v>100</v>
      </c>
      <c r="I14" s="37" t="s">
        <v>214</v>
      </c>
      <c r="J14" s="52">
        <v>18</v>
      </c>
      <c r="K14" s="14">
        <f t="shared" si="1"/>
        <v>1800</v>
      </c>
      <c r="L14" s="64" t="s">
        <v>270</v>
      </c>
      <c r="M14" s="11" t="s">
        <v>24</v>
      </c>
    </row>
    <row r="15" spans="1:13" s="42" customFormat="1" ht="63" customHeight="1">
      <c r="A15" s="26">
        <v>77</v>
      </c>
      <c r="B15" s="15">
        <v>12</v>
      </c>
      <c r="C15" s="16">
        <f t="shared" si="0"/>
        <v>15.977443609022556</v>
      </c>
      <c r="D15" s="29" t="s">
        <v>76</v>
      </c>
      <c r="E15" s="30">
        <v>31616</v>
      </c>
      <c r="F15" s="56" t="s">
        <v>213</v>
      </c>
      <c r="G15" s="17">
        <v>106.4</v>
      </c>
      <c r="H15" s="18">
        <v>100</v>
      </c>
      <c r="I15" s="37" t="s">
        <v>214</v>
      </c>
      <c r="J15" s="52">
        <v>17</v>
      </c>
      <c r="K15" s="14">
        <f t="shared" si="1"/>
        <v>1700</v>
      </c>
      <c r="L15" s="64" t="s">
        <v>270</v>
      </c>
      <c r="M15" s="11" t="s">
        <v>154</v>
      </c>
    </row>
    <row r="16" spans="1:13" s="42" customFormat="1" ht="63" customHeight="1">
      <c r="A16" s="26">
        <v>78</v>
      </c>
      <c r="B16" s="15">
        <v>13</v>
      </c>
      <c r="C16" s="16">
        <f t="shared" si="0"/>
        <v>15.763546798029557</v>
      </c>
      <c r="D16" s="29" t="s">
        <v>25</v>
      </c>
      <c r="E16" s="30">
        <v>27228</v>
      </c>
      <c r="F16" s="56"/>
      <c r="G16" s="17">
        <v>101.5</v>
      </c>
      <c r="H16" s="18">
        <v>100</v>
      </c>
      <c r="I16" s="37"/>
      <c r="J16" s="52">
        <v>16</v>
      </c>
      <c r="K16" s="14">
        <f t="shared" si="1"/>
        <v>1600</v>
      </c>
      <c r="L16" s="64" t="s">
        <v>270</v>
      </c>
      <c r="M16" s="11"/>
    </row>
    <row r="17" spans="1:13" s="42" customFormat="1" ht="63" customHeight="1">
      <c r="A17" s="26">
        <v>79</v>
      </c>
      <c r="B17" s="15">
        <v>14</v>
      </c>
      <c r="C17" s="16">
        <f t="shared" si="0"/>
        <v>14.17004048582996</v>
      </c>
      <c r="D17" s="29" t="s">
        <v>33</v>
      </c>
      <c r="E17" s="30">
        <v>26820</v>
      </c>
      <c r="F17" s="56" t="s">
        <v>219</v>
      </c>
      <c r="G17" s="17">
        <v>98.8</v>
      </c>
      <c r="H17" s="18">
        <v>100</v>
      </c>
      <c r="I17" s="37" t="s">
        <v>216</v>
      </c>
      <c r="J17" s="52">
        <v>14</v>
      </c>
      <c r="K17" s="14">
        <f t="shared" si="1"/>
        <v>1400</v>
      </c>
      <c r="L17" s="64" t="s">
        <v>270</v>
      </c>
      <c r="M17" s="11" t="s">
        <v>28</v>
      </c>
    </row>
    <row r="18" spans="1:13" s="42" customFormat="1" ht="63" customHeight="1" thickBot="1">
      <c r="A18" s="74">
        <v>80</v>
      </c>
      <c r="B18" s="75">
        <v>15</v>
      </c>
      <c r="C18" s="76">
        <v>0</v>
      </c>
      <c r="D18" s="77" t="s">
        <v>48</v>
      </c>
      <c r="E18" s="78">
        <v>32252</v>
      </c>
      <c r="F18" s="79" t="s">
        <v>221</v>
      </c>
      <c r="G18" s="80">
        <v>105.5</v>
      </c>
      <c r="H18" s="81">
        <v>100</v>
      </c>
      <c r="I18" s="82" t="s">
        <v>220</v>
      </c>
      <c r="J18" s="83">
        <v>6</v>
      </c>
      <c r="K18" s="84">
        <f t="shared" si="1"/>
        <v>600</v>
      </c>
      <c r="L18" s="85" t="s">
        <v>191</v>
      </c>
      <c r="M18" s="86" t="s">
        <v>26</v>
      </c>
    </row>
    <row r="19" spans="1:11" ht="33.75" customHeight="1">
      <c r="A19" s="217" t="s">
        <v>7</v>
      </c>
      <c r="B19" s="218"/>
      <c r="C19" s="218"/>
      <c r="D19" s="221" t="s">
        <v>10</v>
      </c>
      <c r="E19" s="221"/>
      <c r="F19" s="221" t="s">
        <v>11</v>
      </c>
      <c r="G19" s="221"/>
      <c r="H19" s="221" t="s">
        <v>47</v>
      </c>
      <c r="I19" s="221"/>
      <c r="J19" s="221" t="s">
        <v>8</v>
      </c>
      <c r="K19" s="222"/>
    </row>
    <row r="20" spans="1:11" ht="33.75" customHeight="1" thickBot="1">
      <c r="A20" s="200"/>
      <c r="B20" s="201"/>
      <c r="C20" s="201"/>
      <c r="D20" s="183" t="s">
        <v>172</v>
      </c>
      <c r="E20" s="183"/>
      <c r="F20" s="183" t="s">
        <v>24</v>
      </c>
      <c r="G20" s="183"/>
      <c r="H20" s="183" t="s">
        <v>50</v>
      </c>
      <c r="I20" s="183"/>
      <c r="J20" s="183" t="s">
        <v>26</v>
      </c>
      <c r="K20" s="184"/>
    </row>
    <row r="21" spans="1:13" s="8" customFormat="1" ht="22.5" customHeight="1" thickBot="1">
      <c r="A21" s="185" t="s">
        <v>53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7"/>
      <c r="M21" s="177"/>
    </row>
  </sheetData>
  <sheetProtection/>
  <mergeCells count="12">
    <mergeCell ref="A1:M1"/>
    <mergeCell ref="A2:M2"/>
    <mergeCell ref="A19:C20"/>
    <mergeCell ref="D19:E19"/>
    <mergeCell ref="F19:G19"/>
    <mergeCell ref="H19:I19"/>
    <mergeCell ref="J19:K19"/>
    <mergeCell ref="D20:E20"/>
    <mergeCell ref="F20:G20"/>
    <mergeCell ref="H20:I20"/>
    <mergeCell ref="A21:K21"/>
    <mergeCell ref="J20:K20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0" zoomScaleNormal="70" zoomScalePageLayoutView="0" workbookViewId="0" topLeftCell="A1">
      <selection activeCell="M10" sqref="M10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8.125" style="0" customWidth="1"/>
    <col min="4" max="4" width="24.00390625" style="0" customWidth="1"/>
    <col min="5" max="5" width="12.75390625" style="0" customWidth="1"/>
    <col min="6" max="6" width="16.625" style="0" customWidth="1"/>
    <col min="7" max="7" width="10.125" style="1" customWidth="1"/>
    <col min="8" max="8" width="9.875" style="0" customWidth="1"/>
    <col min="9" max="9" width="27.625" style="0" customWidth="1"/>
    <col min="10" max="10" width="12.125" style="3" customWidth="1"/>
    <col min="11" max="11" width="10.00390625" style="0" customWidth="1"/>
    <col min="12" max="12" width="18.125" style="0" customWidth="1"/>
    <col min="13" max="13" width="15.25390625" style="0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9"/>
      <c r="I1" s="209"/>
      <c r="J1" s="210"/>
      <c r="K1" s="210"/>
      <c r="L1" s="210"/>
      <c r="M1" s="211"/>
    </row>
    <row r="2" spans="1:13" ht="31.5" customHeight="1" thickBot="1">
      <c r="A2" s="212" t="s">
        <v>68</v>
      </c>
      <c r="B2" s="213"/>
      <c r="C2" s="213"/>
      <c r="D2" s="213"/>
      <c r="E2" s="213"/>
      <c r="F2" s="213"/>
      <c r="G2" s="213"/>
      <c r="H2" s="214"/>
      <c r="I2" s="214"/>
      <c r="J2" s="215"/>
      <c r="K2" s="215"/>
      <c r="L2" s="215"/>
      <c r="M2" s="216"/>
    </row>
    <row r="3" spans="1:13" s="10" customFormat="1" ht="54" customHeight="1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3" customHeight="1">
      <c r="A4" s="20">
        <v>81</v>
      </c>
      <c r="B4" s="21">
        <v>1</v>
      </c>
      <c r="C4" s="22">
        <f>SUM(K4/G4)</f>
        <v>23.418241577649958</v>
      </c>
      <c r="D4" s="38" t="s">
        <v>43</v>
      </c>
      <c r="E4" s="39">
        <v>24034</v>
      </c>
      <c r="F4" s="88" t="s">
        <v>162</v>
      </c>
      <c r="G4" s="23">
        <v>121.7</v>
      </c>
      <c r="H4" s="24">
        <v>150</v>
      </c>
      <c r="I4" s="40" t="s">
        <v>220</v>
      </c>
      <c r="J4" s="53">
        <v>19</v>
      </c>
      <c r="K4" s="25">
        <f>SUM(J4*H4)</f>
        <v>2850</v>
      </c>
      <c r="L4" s="54" t="s">
        <v>275</v>
      </c>
      <c r="M4" s="28" t="s">
        <v>163</v>
      </c>
    </row>
    <row r="5" spans="1:13" s="42" customFormat="1" ht="63" customHeight="1">
      <c r="A5" s="26">
        <v>82</v>
      </c>
      <c r="B5" s="15">
        <v>2</v>
      </c>
      <c r="C5" s="16">
        <f>SUM(K5/G5)</f>
        <v>20.526315789473685</v>
      </c>
      <c r="D5" s="29" t="s">
        <v>107</v>
      </c>
      <c r="E5" s="30">
        <v>27837</v>
      </c>
      <c r="F5" s="56" t="s">
        <v>165</v>
      </c>
      <c r="G5" s="17">
        <v>95</v>
      </c>
      <c r="H5" s="18">
        <v>150</v>
      </c>
      <c r="I5" s="37" t="s">
        <v>154</v>
      </c>
      <c r="J5" s="128">
        <v>13</v>
      </c>
      <c r="K5" s="14">
        <f>SUM(J5*H5)</f>
        <v>1950</v>
      </c>
      <c r="L5" s="49" t="s">
        <v>273</v>
      </c>
      <c r="M5" s="11" t="s">
        <v>166</v>
      </c>
    </row>
    <row r="6" spans="1:13" s="42" customFormat="1" ht="63" customHeight="1">
      <c r="A6" s="26">
        <v>83</v>
      </c>
      <c r="B6" s="15">
        <v>3</v>
      </c>
      <c r="C6" s="16">
        <f>SUM(K6/G6)</f>
        <v>18.190298507462686</v>
      </c>
      <c r="D6" s="29" t="s">
        <v>78</v>
      </c>
      <c r="E6" s="30">
        <v>32738</v>
      </c>
      <c r="F6" s="56" t="s">
        <v>274</v>
      </c>
      <c r="G6" s="17">
        <v>107.2</v>
      </c>
      <c r="H6" s="18">
        <v>150</v>
      </c>
      <c r="I6" s="37" t="s">
        <v>248</v>
      </c>
      <c r="J6" s="128">
        <v>13</v>
      </c>
      <c r="K6" s="14">
        <f>SUM(J6*H6)</f>
        <v>1950</v>
      </c>
      <c r="L6" s="49" t="s">
        <v>273</v>
      </c>
      <c r="M6" s="11" t="s">
        <v>45</v>
      </c>
    </row>
    <row r="7" spans="1:13" s="42" customFormat="1" ht="63" customHeight="1" thickBot="1">
      <c r="A7" s="115">
        <v>84</v>
      </c>
      <c r="B7" s="94">
        <v>4</v>
      </c>
      <c r="C7" s="95">
        <v>0</v>
      </c>
      <c r="D7" s="96" t="s">
        <v>37</v>
      </c>
      <c r="E7" s="97">
        <v>31100</v>
      </c>
      <c r="F7" s="152" t="s">
        <v>190</v>
      </c>
      <c r="G7" s="153">
        <v>84</v>
      </c>
      <c r="H7" s="99">
        <v>150</v>
      </c>
      <c r="I7" s="100" t="s">
        <v>159</v>
      </c>
      <c r="J7" s="101">
        <v>7</v>
      </c>
      <c r="K7" s="93">
        <f>SUM(J7*H7)</f>
        <v>1050</v>
      </c>
      <c r="L7" s="85" t="s">
        <v>191</v>
      </c>
      <c r="M7" s="86" t="s">
        <v>154</v>
      </c>
    </row>
    <row r="8" spans="1:12" ht="36" customHeight="1">
      <c r="A8" s="198" t="s">
        <v>7</v>
      </c>
      <c r="B8" s="199"/>
      <c r="C8" s="199"/>
      <c r="D8" s="181" t="s">
        <v>10</v>
      </c>
      <c r="E8" s="181"/>
      <c r="F8" s="181" t="s">
        <v>11</v>
      </c>
      <c r="G8" s="181"/>
      <c r="H8" s="181" t="s">
        <v>47</v>
      </c>
      <c r="I8" s="181"/>
      <c r="J8" s="181" t="s">
        <v>8</v>
      </c>
      <c r="K8" s="182"/>
      <c r="L8" s="41"/>
    </row>
    <row r="9" spans="1:12" ht="31.5" customHeight="1">
      <c r="A9" s="229"/>
      <c r="B9" s="230"/>
      <c r="C9" s="230"/>
      <c r="D9" s="231" t="s">
        <v>25</v>
      </c>
      <c r="E9" s="231"/>
      <c r="F9" s="231" t="s">
        <v>26</v>
      </c>
      <c r="G9" s="231"/>
      <c r="H9" s="231" t="s">
        <v>50</v>
      </c>
      <c r="I9" s="231"/>
      <c r="J9" s="231" t="s">
        <v>147</v>
      </c>
      <c r="K9" s="232"/>
      <c r="L9" s="41"/>
    </row>
    <row r="10" spans="1:12" ht="30.75" customHeight="1" thickBot="1">
      <c r="A10" s="219"/>
      <c r="B10" s="220"/>
      <c r="C10" s="220"/>
      <c r="D10" s="202"/>
      <c r="E10" s="202"/>
      <c r="F10" s="202" t="s">
        <v>45</v>
      </c>
      <c r="G10" s="202"/>
      <c r="H10" s="202" t="s">
        <v>193</v>
      </c>
      <c r="I10" s="202"/>
      <c r="J10" s="202" t="s">
        <v>27</v>
      </c>
      <c r="K10" s="203"/>
      <c r="L10" s="45"/>
    </row>
    <row r="11" spans="1:11" s="8" customFormat="1" ht="22.5" customHeight="1" thickBot="1">
      <c r="A11" s="261" t="s">
        <v>53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3"/>
    </row>
  </sheetData>
  <sheetProtection/>
  <mergeCells count="16">
    <mergeCell ref="A1:M1"/>
    <mergeCell ref="A2:M2"/>
    <mergeCell ref="A8:C10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"/>
  <sheetViews>
    <sheetView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9.00390625" style="0" customWidth="1"/>
    <col min="4" max="4" width="22.75390625" style="0" customWidth="1"/>
    <col min="5" max="5" width="14.25390625" style="0" customWidth="1"/>
    <col min="6" max="6" width="16.625" style="0" customWidth="1"/>
    <col min="7" max="7" width="10.125" style="1" customWidth="1"/>
    <col min="8" max="8" width="9.875" style="0" customWidth="1"/>
    <col min="9" max="9" width="16.75390625" style="0" customWidth="1"/>
    <col min="10" max="10" width="12.125" style="3" customWidth="1"/>
    <col min="11" max="11" width="10.00390625" style="0" customWidth="1"/>
    <col min="12" max="12" width="16.75390625" style="0" customWidth="1"/>
    <col min="13" max="13" width="14.625" style="0" customWidth="1"/>
  </cols>
  <sheetData>
    <row r="1" spans="1:13" ht="42.75" customHeight="1">
      <c r="A1" s="243" t="s">
        <v>51</v>
      </c>
      <c r="B1" s="244"/>
      <c r="C1" s="244"/>
      <c r="D1" s="244"/>
      <c r="E1" s="244"/>
      <c r="F1" s="244"/>
      <c r="G1" s="244"/>
      <c r="H1" s="245"/>
      <c r="I1" s="245"/>
      <c r="J1" s="264"/>
      <c r="K1" s="264"/>
      <c r="L1" s="264"/>
      <c r="M1" s="264"/>
    </row>
    <row r="2" spans="1:13" ht="43.5" customHeight="1" thickBot="1">
      <c r="A2" s="243" t="s">
        <v>69</v>
      </c>
      <c r="B2" s="244"/>
      <c r="C2" s="244"/>
      <c r="D2" s="244"/>
      <c r="E2" s="244"/>
      <c r="F2" s="244"/>
      <c r="G2" s="244"/>
      <c r="H2" s="245"/>
      <c r="I2" s="245"/>
      <c r="J2" s="264"/>
      <c r="K2" s="264"/>
      <c r="L2" s="264"/>
      <c r="M2" s="264"/>
    </row>
    <row r="3" spans="1:13" s="10" customFormat="1" ht="54" customHeight="1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0" customHeight="1">
      <c r="A4" s="20">
        <v>85</v>
      </c>
      <c r="B4" s="21">
        <v>1</v>
      </c>
      <c r="C4" s="22">
        <f>SUM(K4/G4)</f>
        <v>12.678288431061807</v>
      </c>
      <c r="D4" s="38" t="s">
        <v>106</v>
      </c>
      <c r="E4" s="39">
        <v>30933</v>
      </c>
      <c r="F4" s="55" t="s">
        <v>167</v>
      </c>
      <c r="G4" s="23">
        <v>126.2</v>
      </c>
      <c r="H4" s="24">
        <v>200</v>
      </c>
      <c r="I4" s="130" t="s">
        <v>154</v>
      </c>
      <c r="J4" s="53">
        <v>8</v>
      </c>
      <c r="K4" s="25">
        <f>SUM(J4*H4)</f>
        <v>1600</v>
      </c>
      <c r="L4" s="54"/>
      <c r="M4" s="28" t="s">
        <v>154</v>
      </c>
    </row>
    <row r="5" spans="1:13" s="42" customFormat="1" ht="60" customHeight="1" thickBot="1">
      <c r="A5" s="74">
        <v>86</v>
      </c>
      <c r="B5" s="75">
        <v>2</v>
      </c>
      <c r="C5" s="76">
        <f>SUM(K5/G5)</f>
        <v>1.680672268907563</v>
      </c>
      <c r="D5" s="77" t="s">
        <v>83</v>
      </c>
      <c r="E5" s="78">
        <v>27868</v>
      </c>
      <c r="F5" s="79" t="s">
        <v>236</v>
      </c>
      <c r="G5" s="80">
        <v>119</v>
      </c>
      <c r="H5" s="81">
        <v>200</v>
      </c>
      <c r="I5" s="104" t="s">
        <v>294</v>
      </c>
      <c r="J5" s="83">
        <v>1</v>
      </c>
      <c r="K5" s="84">
        <f>SUM(J5*H5)</f>
        <v>200</v>
      </c>
      <c r="L5" s="85"/>
      <c r="M5" s="86" t="s">
        <v>154</v>
      </c>
    </row>
    <row r="6" spans="1:12" ht="36" customHeight="1">
      <c r="A6" s="217" t="s">
        <v>7</v>
      </c>
      <c r="B6" s="218"/>
      <c r="C6" s="218"/>
      <c r="D6" s="221" t="s">
        <v>10</v>
      </c>
      <c r="E6" s="221"/>
      <c r="F6" s="221" t="s">
        <v>11</v>
      </c>
      <c r="G6" s="221"/>
      <c r="H6" s="221" t="s">
        <v>47</v>
      </c>
      <c r="I6" s="221"/>
      <c r="J6" s="221" t="s">
        <v>8</v>
      </c>
      <c r="K6" s="222"/>
      <c r="L6" s="41"/>
    </row>
    <row r="7" spans="1:12" ht="31.5" customHeight="1">
      <c r="A7" s="229"/>
      <c r="B7" s="230"/>
      <c r="C7" s="230"/>
      <c r="D7" s="231" t="s">
        <v>25</v>
      </c>
      <c r="E7" s="231"/>
      <c r="F7" s="231" t="s">
        <v>24</v>
      </c>
      <c r="G7" s="231"/>
      <c r="H7" s="231" t="s">
        <v>46</v>
      </c>
      <c r="I7" s="231"/>
      <c r="J7" s="231" t="s">
        <v>26</v>
      </c>
      <c r="K7" s="232"/>
      <c r="L7" s="41"/>
    </row>
    <row r="8" spans="1:12" ht="30.75" customHeight="1" thickBot="1">
      <c r="A8" s="219"/>
      <c r="B8" s="220"/>
      <c r="C8" s="220"/>
      <c r="D8" s="202"/>
      <c r="E8" s="202"/>
      <c r="F8" s="202" t="s">
        <v>45</v>
      </c>
      <c r="G8" s="202"/>
      <c r="H8" s="202" t="s">
        <v>50</v>
      </c>
      <c r="I8" s="202"/>
      <c r="J8" s="202" t="s">
        <v>147</v>
      </c>
      <c r="K8" s="203"/>
      <c r="L8" s="45"/>
    </row>
    <row r="9" spans="1:11" s="8" customFormat="1" ht="22.5" customHeight="1" thickBot="1">
      <c r="A9" s="185" t="s">
        <v>53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</row>
  </sheetData>
  <sheetProtection/>
  <mergeCells count="16">
    <mergeCell ref="A1:M1"/>
    <mergeCell ref="A2:M2"/>
    <mergeCell ref="A6:C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="60" zoomScaleNormal="60" zoomScalePageLayoutView="0" workbookViewId="0" topLeftCell="A16">
      <selection activeCell="M11" sqref="M11"/>
    </sheetView>
  </sheetViews>
  <sheetFormatPr defaultColWidth="9.00390625" defaultRowHeight="12.75"/>
  <cols>
    <col min="1" max="1" width="7.00390625" style="0" customWidth="1"/>
    <col min="2" max="2" width="8.875" style="0" customWidth="1"/>
    <col min="3" max="3" width="35.00390625" style="0" customWidth="1"/>
    <col min="4" max="4" width="14.875" style="0" customWidth="1"/>
    <col min="5" max="5" width="21.875" style="10" customWidth="1"/>
    <col min="6" max="6" width="12.625" style="1" customWidth="1"/>
    <col min="7" max="7" width="10.875" style="0" customWidth="1"/>
    <col min="8" max="8" width="27.75390625" style="0" customWidth="1"/>
    <col min="9" max="9" width="13.625" style="0" customWidth="1"/>
    <col min="10" max="10" width="11.00390625" style="0" customWidth="1"/>
    <col min="11" max="11" width="36.625" style="0" customWidth="1"/>
    <col min="12" max="12" width="17.00390625" style="1" customWidth="1"/>
  </cols>
  <sheetData>
    <row r="1" spans="1:9" ht="53.25" customHeight="1">
      <c r="A1" s="265" t="s">
        <v>51</v>
      </c>
      <c r="B1" s="266"/>
      <c r="C1" s="266"/>
      <c r="D1" s="266"/>
      <c r="E1" s="266"/>
      <c r="F1" s="266"/>
      <c r="G1" s="266"/>
      <c r="H1" s="267"/>
      <c r="I1" s="268"/>
    </row>
    <row r="2" spans="1:9" ht="29.25" customHeight="1" thickBot="1">
      <c r="A2" s="269" t="s">
        <v>18</v>
      </c>
      <c r="B2" s="270"/>
      <c r="C2" s="270"/>
      <c r="D2" s="270"/>
      <c r="E2" s="270"/>
      <c r="F2" s="270"/>
      <c r="G2" s="270"/>
      <c r="H2" s="271"/>
      <c r="I2" s="272"/>
    </row>
    <row r="3" spans="1:12" ht="51" customHeight="1" thickBot="1">
      <c r="A3" s="125" t="s">
        <v>0</v>
      </c>
      <c r="B3" s="126" t="s">
        <v>5</v>
      </c>
      <c r="C3" s="126" t="s">
        <v>1</v>
      </c>
      <c r="D3" s="126" t="s">
        <v>6</v>
      </c>
      <c r="E3" s="126" t="s">
        <v>15</v>
      </c>
      <c r="F3" s="126" t="s">
        <v>21</v>
      </c>
      <c r="G3" s="126" t="s">
        <v>16</v>
      </c>
      <c r="H3" s="126" t="s">
        <v>2</v>
      </c>
      <c r="I3" s="126" t="s">
        <v>3</v>
      </c>
      <c r="J3" s="126" t="s">
        <v>4</v>
      </c>
      <c r="K3" s="126" t="s">
        <v>49</v>
      </c>
      <c r="L3" s="127" t="s">
        <v>13</v>
      </c>
    </row>
    <row r="4" spans="1:12" s="7" customFormat="1" ht="63.75" customHeight="1">
      <c r="A4" s="145">
        <v>87</v>
      </c>
      <c r="B4" s="22">
        <f aca="true" t="shared" si="0" ref="B4:B19">SUM(J4/F4)</f>
        <v>16.470588235294116</v>
      </c>
      <c r="C4" s="38" t="s">
        <v>97</v>
      </c>
      <c r="D4" s="39">
        <v>33745</v>
      </c>
      <c r="E4" s="67" t="s">
        <v>194</v>
      </c>
      <c r="F4" s="23">
        <v>59.5</v>
      </c>
      <c r="G4" s="161">
        <v>35</v>
      </c>
      <c r="H4" s="40" t="s">
        <v>139</v>
      </c>
      <c r="I4" s="51">
        <v>28</v>
      </c>
      <c r="J4" s="25">
        <f aca="true" t="shared" si="1" ref="J4:J19">SUM(I4*G4)</f>
        <v>980</v>
      </c>
      <c r="K4" s="158" t="s">
        <v>282</v>
      </c>
      <c r="L4" s="28" t="s">
        <v>24</v>
      </c>
    </row>
    <row r="5" spans="1:12" s="7" customFormat="1" ht="62.25" customHeight="1">
      <c r="A5" s="146">
        <v>88</v>
      </c>
      <c r="B5" s="16">
        <f t="shared" si="0"/>
        <v>14.331896551724139</v>
      </c>
      <c r="C5" s="29" t="s">
        <v>104</v>
      </c>
      <c r="D5" s="30">
        <v>36272</v>
      </c>
      <c r="E5" s="66" t="s">
        <v>177</v>
      </c>
      <c r="F5" s="17">
        <v>46.4</v>
      </c>
      <c r="G5" s="162">
        <v>35</v>
      </c>
      <c r="H5" s="37" t="s">
        <v>175</v>
      </c>
      <c r="I5" s="57">
        <v>19</v>
      </c>
      <c r="J5" s="14">
        <f t="shared" si="1"/>
        <v>665</v>
      </c>
      <c r="K5" s="148" t="s">
        <v>283</v>
      </c>
      <c r="L5" s="11" t="s">
        <v>176</v>
      </c>
    </row>
    <row r="6" spans="1:12" s="7" customFormat="1" ht="62.25" customHeight="1">
      <c r="A6" s="146">
        <v>89</v>
      </c>
      <c r="B6" s="16">
        <f t="shared" si="0"/>
        <v>37.74002954209749</v>
      </c>
      <c r="C6" s="29" t="s">
        <v>119</v>
      </c>
      <c r="D6" s="30">
        <v>35195</v>
      </c>
      <c r="E6" s="27" t="s">
        <v>205</v>
      </c>
      <c r="F6" s="117">
        <v>67.7</v>
      </c>
      <c r="G6" s="162">
        <v>35</v>
      </c>
      <c r="H6" s="37" t="s">
        <v>128</v>
      </c>
      <c r="I6" s="57">
        <v>73</v>
      </c>
      <c r="J6" s="14">
        <f t="shared" si="1"/>
        <v>2555</v>
      </c>
      <c r="K6" s="148" t="s">
        <v>284</v>
      </c>
      <c r="L6" s="11" t="s">
        <v>129</v>
      </c>
    </row>
    <row r="7" spans="1:12" s="7" customFormat="1" ht="62.25" customHeight="1">
      <c r="A7" s="146">
        <v>90</v>
      </c>
      <c r="B7" s="16">
        <f t="shared" si="0"/>
        <v>57.327586206896555</v>
      </c>
      <c r="C7" s="29" t="s">
        <v>122</v>
      </c>
      <c r="D7" s="30">
        <v>24750</v>
      </c>
      <c r="E7" s="119" t="s">
        <v>206</v>
      </c>
      <c r="F7" s="117">
        <v>58</v>
      </c>
      <c r="G7" s="162">
        <v>35</v>
      </c>
      <c r="H7" s="37" t="s">
        <v>260</v>
      </c>
      <c r="I7" s="32">
        <v>95</v>
      </c>
      <c r="J7" s="14">
        <f t="shared" si="1"/>
        <v>3325</v>
      </c>
      <c r="K7" s="137" t="s">
        <v>257</v>
      </c>
      <c r="L7" s="11" t="s">
        <v>166</v>
      </c>
    </row>
    <row r="8" spans="1:12" s="7" customFormat="1" ht="62.25" customHeight="1">
      <c r="A8" s="146">
        <v>91</v>
      </c>
      <c r="B8" s="16">
        <f t="shared" si="0"/>
        <v>57.327586206896555</v>
      </c>
      <c r="C8" s="29" t="s">
        <v>122</v>
      </c>
      <c r="D8" s="30">
        <v>24750</v>
      </c>
      <c r="E8" s="119" t="s">
        <v>206</v>
      </c>
      <c r="F8" s="117">
        <v>58</v>
      </c>
      <c r="G8" s="162">
        <v>35</v>
      </c>
      <c r="H8" s="37" t="s">
        <v>260</v>
      </c>
      <c r="I8" s="32">
        <v>95</v>
      </c>
      <c r="J8" s="14">
        <f t="shared" si="1"/>
        <v>3325</v>
      </c>
      <c r="K8" s="137" t="s">
        <v>258</v>
      </c>
      <c r="L8" s="11" t="s">
        <v>166</v>
      </c>
    </row>
    <row r="9" spans="1:12" s="42" customFormat="1" ht="62.25" customHeight="1">
      <c r="A9" s="146">
        <v>92</v>
      </c>
      <c r="B9" s="16">
        <f t="shared" si="0"/>
        <v>38.18011257035648</v>
      </c>
      <c r="C9" s="29" t="s">
        <v>72</v>
      </c>
      <c r="D9" s="30">
        <v>28066</v>
      </c>
      <c r="E9" s="27" t="s">
        <v>208</v>
      </c>
      <c r="F9" s="17">
        <v>53.3</v>
      </c>
      <c r="G9" s="163">
        <v>55</v>
      </c>
      <c r="H9" s="37" t="s">
        <v>128</v>
      </c>
      <c r="I9" s="124">
        <v>37</v>
      </c>
      <c r="J9" s="14">
        <f t="shared" si="1"/>
        <v>2035</v>
      </c>
      <c r="K9" s="135" t="s">
        <v>277</v>
      </c>
      <c r="L9" s="11" t="s">
        <v>129</v>
      </c>
    </row>
    <row r="10" spans="1:12" s="7" customFormat="1" ht="62.25" customHeight="1">
      <c r="A10" s="146">
        <v>93</v>
      </c>
      <c r="B10" s="16">
        <f t="shared" si="0"/>
        <v>31.006711409395972</v>
      </c>
      <c r="C10" s="29" t="s">
        <v>70</v>
      </c>
      <c r="D10" s="30">
        <v>29084</v>
      </c>
      <c r="E10" s="27" t="s">
        <v>209</v>
      </c>
      <c r="F10" s="17">
        <v>74.5</v>
      </c>
      <c r="G10" s="163">
        <v>55</v>
      </c>
      <c r="H10" s="37" t="s">
        <v>210</v>
      </c>
      <c r="I10" s="57">
        <v>42</v>
      </c>
      <c r="J10" s="14">
        <f t="shared" si="1"/>
        <v>2310</v>
      </c>
      <c r="K10" s="147" t="s">
        <v>278</v>
      </c>
      <c r="L10" s="11" t="s">
        <v>71</v>
      </c>
    </row>
    <row r="11" spans="1:12" s="42" customFormat="1" ht="63" customHeight="1">
      <c r="A11" s="146">
        <v>94</v>
      </c>
      <c r="B11" s="16">
        <f t="shared" si="0"/>
        <v>52.34771573604061</v>
      </c>
      <c r="C11" s="29" t="s">
        <v>34</v>
      </c>
      <c r="D11" s="30">
        <v>18818</v>
      </c>
      <c r="E11" s="90" t="s">
        <v>207</v>
      </c>
      <c r="F11" s="17">
        <v>78.8</v>
      </c>
      <c r="G11" s="163">
        <v>55</v>
      </c>
      <c r="H11" s="37" t="s">
        <v>173</v>
      </c>
      <c r="I11" s="57">
        <v>75</v>
      </c>
      <c r="J11" s="14">
        <f t="shared" si="1"/>
        <v>4125</v>
      </c>
      <c r="K11" s="135" t="s">
        <v>279</v>
      </c>
      <c r="L11" s="11" t="s">
        <v>133</v>
      </c>
    </row>
    <row r="12" spans="1:12" s="42" customFormat="1" ht="63" customHeight="1">
      <c r="A12" s="146">
        <v>95</v>
      </c>
      <c r="B12" s="16">
        <f t="shared" si="0"/>
        <v>25.895598771750254</v>
      </c>
      <c r="C12" s="29" t="s">
        <v>42</v>
      </c>
      <c r="D12" s="30">
        <v>19202</v>
      </c>
      <c r="E12" s="56" t="s">
        <v>174</v>
      </c>
      <c r="F12" s="17">
        <v>97.7</v>
      </c>
      <c r="G12" s="163">
        <v>55</v>
      </c>
      <c r="H12" s="37" t="s">
        <v>173</v>
      </c>
      <c r="I12" s="124">
        <v>46</v>
      </c>
      <c r="J12" s="14">
        <f t="shared" si="1"/>
        <v>2530</v>
      </c>
      <c r="K12" s="150" t="s">
        <v>269</v>
      </c>
      <c r="L12" s="11" t="s">
        <v>133</v>
      </c>
    </row>
    <row r="13" spans="1:12" s="42" customFormat="1" ht="63" customHeight="1">
      <c r="A13" s="146">
        <v>96</v>
      </c>
      <c r="B13" s="16">
        <f t="shared" si="0"/>
        <v>28.489208633093526</v>
      </c>
      <c r="C13" s="29" t="s">
        <v>30</v>
      </c>
      <c r="D13" s="30">
        <v>30396</v>
      </c>
      <c r="E13" s="56" t="s">
        <v>224</v>
      </c>
      <c r="F13" s="17">
        <v>69.5</v>
      </c>
      <c r="G13" s="163">
        <v>55</v>
      </c>
      <c r="H13" s="37" t="s">
        <v>225</v>
      </c>
      <c r="I13" s="124">
        <v>36</v>
      </c>
      <c r="J13" s="14">
        <f t="shared" si="1"/>
        <v>1980</v>
      </c>
      <c r="K13" s="149" t="s">
        <v>269</v>
      </c>
      <c r="L13" s="11" t="s">
        <v>223</v>
      </c>
    </row>
    <row r="14" spans="1:12" s="7" customFormat="1" ht="62.25" customHeight="1">
      <c r="A14" s="146">
        <v>97</v>
      </c>
      <c r="B14" s="16">
        <f t="shared" si="0"/>
        <v>22.747415066469717</v>
      </c>
      <c r="C14" s="29" t="s">
        <v>119</v>
      </c>
      <c r="D14" s="30">
        <v>35195</v>
      </c>
      <c r="E14" s="27" t="s">
        <v>205</v>
      </c>
      <c r="F14" s="17">
        <v>67.7</v>
      </c>
      <c r="G14" s="163">
        <v>55</v>
      </c>
      <c r="H14" s="37" t="s">
        <v>128</v>
      </c>
      <c r="I14" s="57">
        <v>28</v>
      </c>
      <c r="J14" s="14">
        <f t="shared" si="1"/>
        <v>1540</v>
      </c>
      <c r="K14" s="148" t="s">
        <v>285</v>
      </c>
      <c r="L14" s="11" t="s">
        <v>129</v>
      </c>
    </row>
    <row r="15" spans="1:12" s="7" customFormat="1" ht="62.25" customHeight="1">
      <c r="A15" s="146">
        <v>98</v>
      </c>
      <c r="B15" s="16">
        <f t="shared" si="0"/>
        <v>20.862068965517242</v>
      </c>
      <c r="C15" s="29" t="s">
        <v>122</v>
      </c>
      <c r="D15" s="30">
        <v>24750</v>
      </c>
      <c r="E15" s="119" t="s">
        <v>206</v>
      </c>
      <c r="F15" s="117">
        <v>58</v>
      </c>
      <c r="G15" s="163">
        <v>55</v>
      </c>
      <c r="H15" s="37" t="s">
        <v>260</v>
      </c>
      <c r="I15" s="32">
        <v>22</v>
      </c>
      <c r="J15" s="14">
        <f t="shared" si="1"/>
        <v>1210</v>
      </c>
      <c r="K15" s="137" t="s">
        <v>261</v>
      </c>
      <c r="L15" s="11" t="s">
        <v>166</v>
      </c>
    </row>
    <row r="16" spans="1:12" s="42" customFormat="1" ht="63" customHeight="1">
      <c r="A16" s="146">
        <v>99</v>
      </c>
      <c r="B16" s="16">
        <f t="shared" si="0"/>
        <v>41.169451073985684</v>
      </c>
      <c r="C16" s="29" t="s">
        <v>44</v>
      </c>
      <c r="D16" s="30">
        <v>30399</v>
      </c>
      <c r="E16" s="56" t="s">
        <v>252</v>
      </c>
      <c r="F16" s="17">
        <v>83.8</v>
      </c>
      <c r="G16" s="159">
        <v>75</v>
      </c>
      <c r="H16" s="37" t="s">
        <v>281</v>
      </c>
      <c r="I16" s="124">
        <v>46</v>
      </c>
      <c r="J16" s="14">
        <f t="shared" si="1"/>
        <v>3450</v>
      </c>
      <c r="K16" s="135" t="s">
        <v>280</v>
      </c>
      <c r="L16" s="11" t="s">
        <v>154</v>
      </c>
    </row>
    <row r="17" spans="1:12" s="42" customFormat="1" ht="63" customHeight="1">
      <c r="A17" s="146">
        <v>100</v>
      </c>
      <c r="B17" s="16">
        <f t="shared" si="0"/>
        <v>23.68421052631579</v>
      </c>
      <c r="C17" s="29" t="s">
        <v>29</v>
      </c>
      <c r="D17" s="30">
        <v>22299</v>
      </c>
      <c r="E17" s="56" t="s">
        <v>230</v>
      </c>
      <c r="F17" s="17">
        <v>85.5</v>
      </c>
      <c r="G17" s="159">
        <v>75</v>
      </c>
      <c r="H17" s="37" t="s">
        <v>225</v>
      </c>
      <c r="I17" s="124">
        <v>27</v>
      </c>
      <c r="J17" s="14">
        <f t="shared" si="1"/>
        <v>2025</v>
      </c>
      <c r="K17" s="149" t="s">
        <v>269</v>
      </c>
      <c r="L17" s="11" t="s">
        <v>223</v>
      </c>
    </row>
    <row r="18" spans="1:12" s="42" customFormat="1" ht="63" customHeight="1">
      <c r="A18" s="146">
        <v>101</v>
      </c>
      <c r="B18" s="16">
        <f t="shared" si="0"/>
        <v>20.02164502164502</v>
      </c>
      <c r="C18" s="29" t="s">
        <v>89</v>
      </c>
      <c r="D18" s="30">
        <v>27420</v>
      </c>
      <c r="E18" s="56" t="s">
        <v>236</v>
      </c>
      <c r="F18" s="17">
        <v>138.6</v>
      </c>
      <c r="G18" s="159">
        <v>75</v>
      </c>
      <c r="H18" s="178" t="s">
        <v>235</v>
      </c>
      <c r="I18" s="124">
        <v>37</v>
      </c>
      <c r="J18" s="14">
        <f t="shared" si="1"/>
        <v>2775</v>
      </c>
      <c r="K18" s="136" t="s">
        <v>270</v>
      </c>
      <c r="L18" s="11" t="s">
        <v>154</v>
      </c>
    </row>
    <row r="19" spans="1:12" s="7" customFormat="1" ht="62.25" customHeight="1" thickBot="1">
      <c r="A19" s="146">
        <v>102</v>
      </c>
      <c r="B19" s="76">
        <f t="shared" si="0"/>
        <v>29.126213592233007</v>
      </c>
      <c r="C19" s="77" t="s">
        <v>120</v>
      </c>
      <c r="D19" s="78">
        <v>24571</v>
      </c>
      <c r="E19" s="79" t="s">
        <v>276</v>
      </c>
      <c r="F19" s="80">
        <v>82.4</v>
      </c>
      <c r="G19" s="160">
        <v>75</v>
      </c>
      <c r="H19" s="82" t="s">
        <v>128</v>
      </c>
      <c r="I19" s="131">
        <v>32</v>
      </c>
      <c r="J19" s="84">
        <f t="shared" si="1"/>
        <v>2400</v>
      </c>
      <c r="K19" s="151" t="s">
        <v>269</v>
      </c>
      <c r="L19" s="86" t="s">
        <v>166</v>
      </c>
    </row>
    <row r="20" spans="1:12" ht="36" customHeight="1">
      <c r="A20" s="217" t="s">
        <v>7</v>
      </c>
      <c r="B20" s="218"/>
      <c r="C20" s="218"/>
      <c r="D20" s="221" t="s">
        <v>10</v>
      </c>
      <c r="E20" s="221"/>
      <c r="F20" s="221" t="s">
        <v>11</v>
      </c>
      <c r="G20" s="221"/>
      <c r="H20" s="221" t="s">
        <v>47</v>
      </c>
      <c r="I20" s="221"/>
      <c r="J20" s="221" t="s">
        <v>8</v>
      </c>
      <c r="K20" s="222"/>
      <c r="L20" s="179"/>
    </row>
    <row r="21" spans="1:12" ht="31.5" customHeight="1">
      <c r="A21" s="229"/>
      <c r="B21" s="230"/>
      <c r="C21" s="230"/>
      <c r="D21" s="231" t="s">
        <v>25</v>
      </c>
      <c r="E21" s="231"/>
      <c r="F21" s="231" t="s">
        <v>24</v>
      </c>
      <c r="G21" s="231"/>
      <c r="H21" s="231" t="s">
        <v>46</v>
      </c>
      <c r="I21" s="231"/>
      <c r="J21" s="231" t="s">
        <v>26</v>
      </c>
      <c r="K21" s="232"/>
      <c r="L21" s="179"/>
    </row>
    <row r="22" spans="1:12" ht="30.75" customHeight="1" thickBot="1">
      <c r="A22" s="219"/>
      <c r="B22" s="220"/>
      <c r="C22" s="220"/>
      <c r="D22" s="202" t="s">
        <v>45</v>
      </c>
      <c r="E22" s="202"/>
      <c r="F22" s="202" t="s">
        <v>28</v>
      </c>
      <c r="G22" s="202"/>
      <c r="H22" s="202" t="s">
        <v>50</v>
      </c>
      <c r="I22" s="202"/>
      <c r="J22" s="202" t="s">
        <v>27</v>
      </c>
      <c r="K22" s="203"/>
      <c r="L22" s="180"/>
    </row>
    <row r="23" spans="1:12" s="8" customFormat="1" ht="22.5" customHeight="1" thickBot="1">
      <c r="A23" s="185" t="s">
        <v>53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177"/>
    </row>
  </sheetData>
  <sheetProtection/>
  <mergeCells count="16">
    <mergeCell ref="A1:I1"/>
    <mergeCell ref="A2:I2"/>
    <mergeCell ref="D20:E20"/>
    <mergeCell ref="F21:G21"/>
    <mergeCell ref="H20:I20"/>
    <mergeCell ref="J20:K20"/>
    <mergeCell ref="H21:I21"/>
    <mergeCell ref="J21:K21"/>
    <mergeCell ref="A23:K23"/>
    <mergeCell ref="F20:G20"/>
    <mergeCell ref="D21:E21"/>
    <mergeCell ref="A20:C22"/>
    <mergeCell ref="D22:E22"/>
    <mergeCell ref="F22:G22"/>
    <mergeCell ref="H22:I22"/>
    <mergeCell ref="J22:K22"/>
  </mergeCells>
  <printOptions/>
  <pageMargins left="0.17" right="0.17" top="1" bottom="1" header="0.5" footer="0.5"/>
  <pageSetup horizontalDpi="300" verticalDpi="3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6"/>
  <sheetViews>
    <sheetView zoomScale="60" zoomScaleNormal="60" zoomScalePageLayoutView="0" workbookViewId="0" topLeftCell="A1">
      <selection activeCell="P8" sqref="P8"/>
    </sheetView>
  </sheetViews>
  <sheetFormatPr defaultColWidth="9.00390625" defaultRowHeight="12.75"/>
  <cols>
    <col min="1" max="1" width="7.375" style="4" customWidth="1"/>
    <col min="2" max="2" width="8.125" style="4" customWidth="1"/>
    <col min="3" max="3" width="24.375" style="4" customWidth="1"/>
    <col min="4" max="4" width="14.00390625" style="4" customWidth="1"/>
    <col min="5" max="5" width="20.875" style="4" customWidth="1"/>
    <col min="6" max="6" width="15.875" style="4" customWidth="1"/>
    <col min="7" max="7" width="9.75390625" style="5" customWidth="1"/>
    <col min="8" max="8" width="24.00390625" style="4" customWidth="1"/>
    <col min="9" max="9" width="14.25390625" style="6" customWidth="1"/>
    <col min="10" max="10" width="9.875" style="4" customWidth="1"/>
    <col min="11" max="11" width="16.875" style="4" customWidth="1"/>
    <col min="12" max="12" width="15.75390625" style="5" customWidth="1"/>
  </cols>
  <sheetData>
    <row r="1" spans="1:12" ht="42.75" customHeight="1">
      <c r="A1" s="188" t="s">
        <v>51</v>
      </c>
      <c r="B1" s="189"/>
      <c r="C1" s="189"/>
      <c r="D1" s="189"/>
      <c r="E1" s="189"/>
      <c r="F1" s="189"/>
      <c r="G1" s="189"/>
      <c r="H1" s="189"/>
      <c r="I1" s="190"/>
      <c r="J1" s="190"/>
      <c r="K1" s="191"/>
      <c r="L1" s="192"/>
    </row>
    <row r="2" spans="1:12" ht="30.75" customHeight="1">
      <c r="A2" s="278" t="s">
        <v>288</v>
      </c>
      <c r="B2" s="279"/>
      <c r="C2" s="279"/>
      <c r="D2" s="279"/>
      <c r="E2" s="279"/>
      <c r="F2" s="279"/>
      <c r="G2" s="279"/>
      <c r="H2" s="279"/>
      <c r="I2" s="280"/>
      <c r="J2" s="280"/>
      <c r="K2" s="281"/>
      <c r="L2" s="282"/>
    </row>
    <row r="3" spans="1:12" s="8" customFormat="1" ht="33.75" customHeight="1" thickBot="1">
      <c r="A3" s="273" t="s">
        <v>53</v>
      </c>
      <c r="B3" s="274"/>
      <c r="C3" s="274"/>
      <c r="D3" s="274"/>
      <c r="E3" s="274"/>
      <c r="F3" s="274"/>
      <c r="G3" s="274"/>
      <c r="H3" s="274"/>
      <c r="I3" s="275"/>
      <c r="J3" s="275"/>
      <c r="K3" s="276"/>
      <c r="L3" s="277"/>
    </row>
    <row r="4" spans="1:12" s="10" customFormat="1" ht="43.5" thickBot="1">
      <c r="A4" s="9" t="s">
        <v>22</v>
      </c>
      <c r="B4" s="9" t="s">
        <v>5</v>
      </c>
      <c r="C4" s="9" t="s">
        <v>1</v>
      </c>
      <c r="D4" s="9" t="s">
        <v>6</v>
      </c>
      <c r="E4" s="9" t="s">
        <v>15</v>
      </c>
      <c r="F4" s="9" t="s">
        <v>9</v>
      </c>
      <c r="G4" s="9" t="s">
        <v>16</v>
      </c>
      <c r="H4" s="9" t="s">
        <v>2</v>
      </c>
      <c r="I4" s="9" t="s">
        <v>3</v>
      </c>
      <c r="J4" s="9" t="s">
        <v>4</v>
      </c>
      <c r="K4" s="9" t="s">
        <v>14</v>
      </c>
      <c r="L4" s="9" t="s">
        <v>13</v>
      </c>
    </row>
    <row r="5" spans="1:12" s="42" customFormat="1" ht="62.25" customHeight="1">
      <c r="A5" s="108">
        <v>1</v>
      </c>
      <c r="B5" s="22">
        <f>J5/F5</f>
        <v>57.64781491002571</v>
      </c>
      <c r="C5" s="172" t="s">
        <v>41</v>
      </c>
      <c r="D5" s="141">
        <v>22056</v>
      </c>
      <c r="E5" s="88" t="s">
        <v>168</v>
      </c>
      <c r="F5" s="23">
        <v>77.8</v>
      </c>
      <c r="G5" s="24">
        <v>65</v>
      </c>
      <c r="H5" s="40" t="s">
        <v>139</v>
      </c>
      <c r="I5" s="53">
        <v>69</v>
      </c>
      <c r="J5" s="25">
        <f aca="true" t="shared" si="0" ref="J5:J50">SUM(I5*G5)</f>
        <v>4485</v>
      </c>
      <c r="K5" s="173" t="s">
        <v>289</v>
      </c>
      <c r="L5" s="28" t="s">
        <v>24</v>
      </c>
    </row>
    <row r="6" spans="1:12" s="42" customFormat="1" ht="62.25" customHeight="1">
      <c r="A6" s="133">
        <v>2</v>
      </c>
      <c r="B6" s="16">
        <f aca="true" t="shared" si="1" ref="B6:B50">J6/F6</f>
        <v>52.34513274336283</v>
      </c>
      <c r="C6" s="164" t="s">
        <v>124</v>
      </c>
      <c r="D6" s="123">
        <v>24089</v>
      </c>
      <c r="E6" s="56" t="s">
        <v>170</v>
      </c>
      <c r="F6" s="17">
        <v>113</v>
      </c>
      <c r="G6" s="18">
        <v>65</v>
      </c>
      <c r="H6" s="37" t="s">
        <v>169</v>
      </c>
      <c r="I6" s="52">
        <v>91</v>
      </c>
      <c r="J6" s="14">
        <f t="shared" si="0"/>
        <v>5915</v>
      </c>
      <c r="K6" s="171" t="s">
        <v>289</v>
      </c>
      <c r="L6" s="11" t="s">
        <v>133</v>
      </c>
    </row>
    <row r="7" spans="1:12" s="42" customFormat="1" ht="64.5" customHeight="1">
      <c r="A7" s="133">
        <v>3</v>
      </c>
      <c r="B7" s="16">
        <f t="shared" si="1"/>
        <v>44.21241050119332</v>
      </c>
      <c r="C7" s="29" t="s">
        <v>44</v>
      </c>
      <c r="D7" s="30">
        <v>30399</v>
      </c>
      <c r="E7" s="56" t="s">
        <v>252</v>
      </c>
      <c r="F7" s="17">
        <v>83.8</v>
      </c>
      <c r="G7" s="18">
        <v>65</v>
      </c>
      <c r="H7" s="37" t="s">
        <v>253</v>
      </c>
      <c r="I7" s="52">
        <v>57</v>
      </c>
      <c r="J7" s="14">
        <f t="shared" si="0"/>
        <v>3705</v>
      </c>
      <c r="K7" s="49"/>
      <c r="L7" s="11" t="s">
        <v>154</v>
      </c>
    </row>
    <row r="8" spans="1:12" s="42" customFormat="1" ht="63" customHeight="1">
      <c r="A8" s="133">
        <v>4</v>
      </c>
      <c r="B8" s="16">
        <f t="shared" si="1"/>
        <v>42.42424242424243</v>
      </c>
      <c r="C8" s="29" t="s">
        <v>40</v>
      </c>
      <c r="D8" s="30">
        <v>29333</v>
      </c>
      <c r="E8" s="56" t="s">
        <v>148</v>
      </c>
      <c r="F8" s="17">
        <v>85.8</v>
      </c>
      <c r="G8" s="18">
        <v>65</v>
      </c>
      <c r="H8" s="37" t="s">
        <v>149</v>
      </c>
      <c r="I8" s="52">
        <v>56</v>
      </c>
      <c r="J8" s="14">
        <f t="shared" si="0"/>
        <v>3640</v>
      </c>
      <c r="K8" s="49"/>
      <c r="L8" s="11" t="s">
        <v>166</v>
      </c>
    </row>
    <row r="9" spans="1:12" s="42" customFormat="1" ht="63" customHeight="1">
      <c r="A9" s="133">
        <v>5</v>
      </c>
      <c r="B9" s="16">
        <f t="shared" si="1"/>
        <v>42.41274658573596</v>
      </c>
      <c r="C9" s="29" t="s">
        <v>116</v>
      </c>
      <c r="D9" s="30">
        <v>27171</v>
      </c>
      <c r="E9" s="56" t="s">
        <v>151</v>
      </c>
      <c r="F9" s="17">
        <v>131.8</v>
      </c>
      <c r="G9" s="18">
        <v>65</v>
      </c>
      <c r="H9" s="37" t="s">
        <v>150</v>
      </c>
      <c r="I9" s="52">
        <v>86</v>
      </c>
      <c r="J9" s="14">
        <f t="shared" si="0"/>
        <v>5590</v>
      </c>
      <c r="K9" s="49"/>
      <c r="L9" s="11" t="s">
        <v>133</v>
      </c>
    </row>
    <row r="10" spans="1:12" s="42" customFormat="1" ht="63" customHeight="1">
      <c r="A10" s="133">
        <v>6</v>
      </c>
      <c r="B10" s="16">
        <f t="shared" si="1"/>
        <v>40.52757793764988</v>
      </c>
      <c r="C10" s="29" t="s">
        <v>94</v>
      </c>
      <c r="D10" s="30">
        <v>26845</v>
      </c>
      <c r="E10" s="56" t="s">
        <v>226</v>
      </c>
      <c r="F10" s="17">
        <v>83.4</v>
      </c>
      <c r="G10" s="18">
        <v>65</v>
      </c>
      <c r="H10" s="37" t="s">
        <v>225</v>
      </c>
      <c r="I10" s="52">
        <v>52</v>
      </c>
      <c r="J10" s="14">
        <f t="shared" si="0"/>
        <v>3380</v>
      </c>
      <c r="K10" s="49"/>
      <c r="L10" s="11" t="s">
        <v>223</v>
      </c>
    </row>
    <row r="11" spans="1:12" s="42" customFormat="1" ht="63" customHeight="1">
      <c r="A11" s="133">
        <v>7</v>
      </c>
      <c r="B11" s="16">
        <f t="shared" si="1"/>
        <v>39.76470588235294</v>
      </c>
      <c r="C11" s="29" t="s">
        <v>192</v>
      </c>
      <c r="D11" s="30">
        <v>31914</v>
      </c>
      <c r="E11" s="56"/>
      <c r="F11" s="17">
        <v>85</v>
      </c>
      <c r="G11" s="18">
        <v>65</v>
      </c>
      <c r="H11" s="37" t="s">
        <v>145</v>
      </c>
      <c r="I11" s="52">
        <v>52</v>
      </c>
      <c r="J11" s="14">
        <f t="shared" si="0"/>
        <v>3380</v>
      </c>
      <c r="K11" s="49"/>
      <c r="L11" s="11" t="s">
        <v>147</v>
      </c>
    </row>
    <row r="12" spans="1:12" s="42" customFormat="1" ht="63" customHeight="1">
      <c r="A12" s="133">
        <v>8</v>
      </c>
      <c r="B12" s="16">
        <f t="shared" si="1"/>
        <v>37.48778103616814</v>
      </c>
      <c r="C12" s="164" t="s">
        <v>125</v>
      </c>
      <c r="D12" s="123">
        <v>24277</v>
      </c>
      <c r="E12" s="56" t="s">
        <v>233</v>
      </c>
      <c r="F12" s="17">
        <v>102.3</v>
      </c>
      <c r="G12" s="18">
        <v>65</v>
      </c>
      <c r="H12" s="37" t="s">
        <v>234</v>
      </c>
      <c r="I12" s="52">
        <v>59</v>
      </c>
      <c r="J12" s="14">
        <f t="shared" si="0"/>
        <v>3835</v>
      </c>
      <c r="K12" s="171" t="s">
        <v>289</v>
      </c>
      <c r="L12" s="11" t="s">
        <v>133</v>
      </c>
    </row>
    <row r="13" spans="1:12" s="42" customFormat="1" ht="63" customHeight="1">
      <c r="A13" s="133">
        <v>9</v>
      </c>
      <c r="B13" s="16">
        <f t="shared" si="1"/>
        <v>37.472283813747225</v>
      </c>
      <c r="C13" s="29" t="s">
        <v>35</v>
      </c>
      <c r="D13" s="30">
        <v>32352</v>
      </c>
      <c r="E13" s="56" t="s">
        <v>222</v>
      </c>
      <c r="F13" s="17">
        <v>90.2</v>
      </c>
      <c r="G13" s="18">
        <v>65</v>
      </c>
      <c r="H13" s="37" t="s">
        <v>220</v>
      </c>
      <c r="I13" s="52">
        <v>52</v>
      </c>
      <c r="J13" s="14">
        <f t="shared" si="0"/>
        <v>3380</v>
      </c>
      <c r="K13" s="49"/>
      <c r="L13" s="11" t="s">
        <v>24</v>
      </c>
    </row>
    <row r="14" spans="1:12" s="42" customFormat="1" ht="63" customHeight="1">
      <c r="A14" s="133">
        <v>10</v>
      </c>
      <c r="B14" s="16">
        <f t="shared" si="1"/>
        <v>35.49757281553398</v>
      </c>
      <c r="C14" s="164" t="s">
        <v>120</v>
      </c>
      <c r="D14" s="123">
        <v>24571</v>
      </c>
      <c r="E14" s="56" t="s">
        <v>127</v>
      </c>
      <c r="F14" s="17">
        <v>82.4</v>
      </c>
      <c r="G14" s="18">
        <v>65</v>
      </c>
      <c r="H14" s="37" t="s">
        <v>128</v>
      </c>
      <c r="I14" s="52">
        <v>45</v>
      </c>
      <c r="J14" s="14">
        <f t="shared" si="0"/>
        <v>2925</v>
      </c>
      <c r="K14" s="171" t="s">
        <v>289</v>
      </c>
      <c r="L14" s="11"/>
    </row>
    <row r="15" spans="1:12" s="42" customFormat="1" ht="63" customHeight="1">
      <c r="A15" s="133">
        <v>11</v>
      </c>
      <c r="B15" s="16">
        <f t="shared" si="1"/>
        <v>34.42622950819672</v>
      </c>
      <c r="C15" s="165" t="s">
        <v>90</v>
      </c>
      <c r="D15" s="166">
        <v>34092</v>
      </c>
      <c r="E15" s="56" t="s">
        <v>205</v>
      </c>
      <c r="F15" s="17">
        <v>79.3</v>
      </c>
      <c r="G15" s="18">
        <v>65</v>
      </c>
      <c r="H15" s="37" t="s">
        <v>232</v>
      </c>
      <c r="I15" s="52">
        <v>42</v>
      </c>
      <c r="J15" s="14">
        <f t="shared" si="0"/>
        <v>2730</v>
      </c>
      <c r="K15" s="170" t="s">
        <v>287</v>
      </c>
      <c r="L15" s="11" t="s">
        <v>147</v>
      </c>
    </row>
    <row r="16" spans="1:12" s="42" customFormat="1" ht="63" customHeight="1">
      <c r="A16" s="133">
        <v>12</v>
      </c>
      <c r="B16" s="16">
        <f t="shared" si="1"/>
        <v>34.21052631578947</v>
      </c>
      <c r="C16" s="29" t="s">
        <v>112</v>
      </c>
      <c r="D16" s="30">
        <v>32986</v>
      </c>
      <c r="E16" s="56" t="s">
        <v>154</v>
      </c>
      <c r="F16" s="17">
        <v>83.6</v>
      </c>
      <c r="G16" s="18">
        <v>65</v>
      </c>
      <c r="H16" s="37" t="s">
        <v>159</v>
      </c>
      <c r="I16" s="52">
        <v>44</v>
      </c>
      <c r="J16" s="14">
        <f t="shared" si="0"/>
        <v>2860</v>
      </c>
      <c r="K16" s="49"/>
      <c r="L16" s="11" t="s">
        <v>160</v>
      </c>
    </row>
    <row r="17" spans="1:12" s="42" customFormat="1" ht="63" customHeight="1">
      <c r="A17" s="133">
        <v>13</v>
      </c>
      <c r="B17" s="16">
        <f t="shared" si="1"/>
        <v>32.994923857868024</v>
      </c>
      <c r="C17" s="164" t="s">
        <v>34</v>
      </c>
      <c r="D17" s="123">
        <v>18818</v>
      </c>
      <c r="E17" s="90" t="s">
        <v>207</v>
      </c>
      <c r="F17" s="17">
        <v>78.8</v>
      </c>
      <c r="G17" s="18">
        <v>65</v>
      </c>
      <c r="H17" s="37" t="s">
        <v>132</v>
      </c>
      <c r="I17" s="52">
        <v>40</v>
      </c>
      <c r="J17" s="14">
        <f t="shared" si="0"/>
        <v>2600</v>
      </c>
      <c r="K17" s="171" t="s">
        <v>290</v>
      </c>
      <c r="L17" s="11" t="s">
        <v>133</v>
      </c>
    </row>
    <row r="18" spans="1:12" s="42" customFormat="1" ht="63" customHeight="1">
      <c r="A18" s="133">
        <v>14</v>
      </c>
      <c r="B18" s="16">
        <f t="shared" si="1"/>
        <v>32.994923857868024</v>
      </c>
      <c r="C18" s="29" t="s">
        <v>102</v>
      </c>
      <c r="D18" s="30">
        <v>30975</v>
      </c>
      <c r="E18" s="56" t="s">
        <v>182</v>
      </c>
      <c r="F18" s="17">
        <v>98.5</v>
      </c>
      <c r="G18" s="18">
        <v>65</v>
      </c>
      <c r="H18" s="37" t="s">
        <v>154</v>
      </c>
      <c r="I18" s="52">
        <v>50</v>
      </c>
      <c r="J18" s="14">
        <f t="shared" si="0"/>
        <v>3250</v>
      </c>
      <c r="K18" s="49"/>
      <c r="L18" s="11" t="s">
        <v>45</v>
      </c>
    </row>
    <row r="19" spans="1:12" s="42" customFormat="1" ht="63" customHeight="1">
      <c r="A19" s="133">
        <v>15</v>
      </c>
      <c r="B19" s="16">
        <f t="shared" si="1"/>
        <v>32.8421052631579</v>
      </c>
      <c r="C19" s="29" t="s">
        <v>118</v>
      </c>
      <c r="D19" s="30">
        <v>31890</v>
      </c>
      <c r="E19" s="56"/>
      <c r="F19" s="17">
        <v>95</v>
      </c>
      <c r="G19" s="18">
        <v>65</v>
      </c>
      <c r="H19" s="37" t="s">
        <v>140</v>
      </c>
      <c r="I19" s="52">
        <v>48</v>
      </c>
      <c r="J19" s="14">
        <f t="shared" si="0"/>
        <v>3120</v>
      </c>
      <c r="K19" s="49"/>
      <c r="L19" s="11" t="s">
        <v>141</v>
      </c>
    </row>
    <row r="20" spans="1:12" s="42" customFormat="1" ht="63" customHeight="1">
      <c r="A20" s="133">
        <v>16</v>
      </c>
      <c r="B20" s="16">
        <f t="shared" si="1"/>
        <v>31.256830601092897</v>
      </c>
      <c r="C20" s="29" t="s">
        <v>39</v>
      </c>
      <c r="D20" s="30">
        <v>33405</v>
      </c>
      <c r="E20" s="56" t="s">
        <v>154</v>
      </c>
      <c r="F20" s="17">
        <v>91.5</v>
      </c>
      <c r="G20" s="18">
        <v>65</v>
      </c>
      <c r="H20" s="37" t="s">
        <v>245</v>
      </c>
      <c r="I20" s="52">
        <v>44</v>
      </c>
      <c r="J20" s="14">
        <f t="shared" si="0"/>
        <v>2860</v>
      </c>
      <c r="K20" s="49"/>
      <c r="L20" s="11" t="s">
        <v>244</v>
      </c>
    </row>
    <row r="21" spans="1:12" s="42" customFormat="1" ht="63" customHeight="1">
      <c r="A21" s="133">
        <v>17</v>
      </c>
      <c r="B21" s="16">
        <f t="shared" si="1"/>
        <v>29.73856209150327</v>
      </c>
      <c r="C21" s="165" t="s">
        <v>111</v>
      </c>
      <c r="D21" s="166">
        <v>33428</v>
      </c>
      <c r="E21" s="56" t="s">
        <v>154</v>
      </c>
      <c r="F21" s="17">
        <v>76.5</v>
      </c>
      <c r="G21" s="18">
        <v>65</v>
      </c>
      <c r="H21" s="37" t="s">
        <v>159</v>
      </c>
      <c r="I21" s="52">
        <v>35</v>
      </c>
      <c r="J21" s="14">
        <f t="shared" si="0"/>
        <v>2275</v>
      </c>
      <c r="K21" s="170" t="s">
        <v>287</v>
      </c>
      <c r="L21" s="11" t="s">
        <v>256</v>
      </c>
    </row>
    <row r="22" spans="1:12" s="42" customFormat="1" ht="63" customHeight="1">
      <c r="A22" s="133">
        <v>18</v>
      </c>
      <c r="B22" s="16">
        <f t="shared" si="1"/>
        <v>29.093886462882097</v>
      </c>
      <c r="C22" s="29" t="s">
        <v>73</v>
      </c>
      <c r="D22" s="30">
        <v>33555</v>
      </c>
      <c r="E22" s="56" t="s">
        <v>154</v>
      </c>
      <c r="F22" s="17">
        <v>91.6</v>
      </c>
      <c r="G22" s="18">
        <v>65</v>
      </c>
      <c r="H22" s="37" t="s">
        <v>217</v>
      </c>
      <c r="I22" s="52">
        <v>41</v>
      </c>
      <c r="J22" s="14">
        <f t="shared" si="0"/>
        <v>2665</v>
      </c>
      <c r="K22" s="49"/>
      <c r="L22" s="11" t="s">
        <v>154</v>
      </c>
    </row>
    <row r="23" spans="1:12" s="42" customFormat="1" ht="63" customHeight="1">
      <c r="A23" s="133">
        <v>19</v>
      </c>
      <c r="B23" s="16">
        <f t="shared" si="1"/>
        <v>28.88888888888889</v>
      </c>
      <c r="C23" s="29" t="s">
        <v>29</v>
      </c>
      <c r="D23" s="30">
        <v>22299</v>
      </c>
      <c r="E23" s="56" t="s">
        <v>230</v>
      </c>
      <c r="F23" s="17">
        <v>85.5</v>
      </c>
      <c r="G23" s="18">
        <v>65</v>
      </c>
      <c r="H23" s="37" t="s">
        <v>225</v>
      </c>
      <c r="I23" s="52">
        <v>38</v>
      </c>
      <c r="J23" s="14">
        <f t="shared" si="0"/>
        <v>2470</v>
      </c>
      <c r="K23" s="49"/>
      <c r="L23" s="11" t="s">
        <v>223</v>
      </c>
    </row>
    <row r="24" spans="1:12" s="42" customFormat="1" ht="63" customHeight="1">
      <c r="A24" s="133">
        <v>20</v>
      </c>
      <c r="B24" s="16">
        <f t="shared" si="1"/>
        <v>28.415300546448087</v>
      </c>
      <c r="C24" s="165" t="s">
        <v>255</v>
      </c>
      <c r="D24" s="166">
        <v>34189</v>
      </c>
      <c r="E24" s="56" t="s">
        <v>154</v>
      </c>
      <c r="F24" s="17">
        <v>91.5</v>
      </c>
      <c r="G24" s="18">
        <v>65</v>
      </c>
      <c r="H24" s="37" t="s">
        <v>159</v>
      </c>
      <c r="I24" s="52">
        <v>40</v>
      </c>
      <c r="J24" s="14">
        <f t="shared" si="0"/>
        <v>2600</v>
      </c>
      <c r="K24" s="170" t="s">
        <v>287</v>
      </c>
      <c r="L24" s="11" t="s">
        <v>256</v>
      </c>
    </row>
    <row r="25" spans="1:12" s="42" customFormat="1" ht="63" customHeight="1">
      <c r="A25" s="133">
        <v>21</v>
      </c>
      <c r="B25" s="16">
        <f t="shared" si="1"/>
        <v>27.611940298507463</v>
      </c>
      <c r="C25" s="29" t="s">
        <v>32</v>
      </c>
      <c r="D25" s="30">
        <v>27219</v>
      </c>
      <c r="E25" s="56"/>
      <c r="F25" s="17">
        <v>87.1</v>
      </c>
      <c r="G25" s="18">
        <v>65</v>
      </c>
      <c r="H25" s="37"/>
      <c r="I25" s="52">
        <v>37</v>
      </c>
      <c r="J25" s="14">
        <f t="shared" si="0"/>
        <v>2405</v>
      </c>
      <c r="K25" s="49"/>
      <c r="L25" s="11"/>
    </row>
    <row r="26" spans="1:12" s="42" customFormat="1" ht="63" customHeight="1">
      <c r="A26" s="133">
        <v>22</v>
      </c>
      <c r="B26" s="16">
        <f t="shared" si="1"/>
        <v>26.804123711340203</v>
      </c>
      <c r="C26" s="164" t="s">
        <v>31</v>
      </c>
      <c r="D26" s="123">
        <v>18262</v>
      </c>
      <c r="E26" s="56" t="s">
        <v>215</v>
      </c>
      <c r="F26" s="17">
        <v>92.15</v>
      </c>
      <c r="G26" s="18">
        <v>65</v>
      </c>
      <c r="H26" s="37" t="s">
        <v>216</v>
      </c>
      <c r="I26" s="52">
        <v>38</v>
      </c>
      <c r="J26" s="14">
        <f t="shared" si="0"/>
        <v>2470</v>
      </c>
      <c r="K26" s="171" t="s">
        <v>291</v>
      </c>
      <c r="L26" s="11" t="s">
        <v>166</v>
      </c>
    </row>
    <row r="27" spans="1:12" s="42" customFormat="1" ht="63" customHeight="1">
      <c r="A27" s="133">
        <v>23</v>
      </c>
      <c r="B27" s="16">
        <f t="shared" si="1"/>
        <v>26.18705035971223</v>
      </c>
      <c r="C27" s="29" t="s">
        <v>30</v>
      </c>
      <c r="D27" s="30">
        <v>30396</v>
      </c>
      <c r="E27" s="56" t="s">
        <v>224</v>
      </c>
      <c r="F27" s="17">
        <v>69.5</v>
      </c>
      <c r="G27" s="18">
        <v>65</v>
      </c>
      <c r="H27" s="37" t="s">
        <v>225</v>
      </c>
      <c r="I27" s="52">
        <v>28</v>
      </c>
      <c r="J27" s="14">
        <f t="shared" si="0"/>
        <v>1820</v>
      </c>
      <c r="K27" s="64"/>
      <c r="L27" s="11" t="s">
        <v>223</v>
      </c>
    </row>
    <row r="28" spans="1:12" s="42" customFormat="1" ht="63" customHeight="1">
      <c r="A28" s="133">
        <v>24</v>
      </c>
      <c r="B28" s="16">
        <f t="shared" si="1"/>
        <v>26.174496644295303</v>
      </c>
      <c r="C28" s="167" t="s">
        <v>70</v>
      </c>
      <c r="D28" s="30">
        <v>29084</v>
      </c>
      <c r="E28" s="27" t="s">
        <v>209</v>
      </c>
      <c r="F28" s="17">
        <v>74.5</v>
      </c>
      <c r="G28" s="18">
        <v>65</v>
      </c>
      <c r="H28" s="37" t="s">
        <v>210</v>
      </c>
      <c r="I28" s="52">
        <v>30</v>
      </c>
      <c r="J28" s="14">
        <f t="shared" si="0"/>
        <v>1950</v>
      </c>
      <c r="K28" s="168" t="s">
        <v>286</v>
      </c>
      <c r="L28" s="11" t="s">
        <v>71</v>
      </c>
    </row>
    <row r="29" spans="1:12" s="42" customFormat="1" ht="63" customHeight="1">
      <c r="A29" s="133">
        <v>25</v>
      </c>
      <c r="B29" s="16">
        <f t="shared" si="1"/>
        <v>25.609756097560975</v>
      </c>
      <c r="C29" s="167" t="s">
        <v>72</v>
      </c>
      <c r="D29" s="30">
        <v>28066</v>
      </c>
      <c r="E29" s="27" t="s">
        <v>208</v>
      </c>
      <c r="F29" s="17">
        <v>53.3</v>
      </c>
      <c r="G29" s="18">
        <v>65</v>
      </c>
      <c r="H29" s="37" t="s">
        <v>128</v>
      </c>
      <c r="I29" s="52">
        <v>21</v>
      </c>
      <c r="J29" s="14">
        <f t="shared" si="0"/>
        <v>1365</v>
      </c>
      <c r="K29" s="168" t="s">
        <v>286</v>
      </c>
      <c r="L29" s="11" t="s">
        <v>129</v>
      </c>
    </row>
    <row r="30" spans="1:12" s="42" customFormat="1" ht="63" customHeight="1">
      <c r="A30" s="133">
        <v>26</v>
      </c>
      <c r="B30" s="16">
        <f t="shared" si="1"/>
        <v>24.963072378138847</v>
      </c>
      <c r="C30" s="165" t="s">
        <v>85</v>
      </c>
      <c r="D30" s="166" t="s">
        <v>86</v>
      </c>
      <c r="E30" s="56" t="s">
        <v>242</v>
      </c>
      <c r="F30" s="17">
        <v>67.7</v>
      </c>
      <c r="G30" s="18">
        <v>65</v>
      </c>
      <c r="H30" s="37" t="s">
        <v>232</v>
      </c>
      <c r="I30" s="52">
        <v>26</v>
      </c>
      <c r="J30" s="14">
        <f t="shared" si="0"/>
        <v>1690</v>
      </c>
      <c r="K30" s="170" t="s">
        <v>287</v>
      </c>
      <c r="L30" s="11" t="s">
        <v>147</v>
      </c>
    </row>
    <row r="31" spans="1:12" s="42" customFormat="1" ht="63" customHeight="1">
      <c r="A31" s="133">
        <v>27</v>
      </c>
      <c r="B31" s="16">
        <f t="shared" si="1"/>
        <v>24.608355091383814</v>
      </c>
      <c r="C31" s="29" t="s">
        <v>81</v>
      </c>
      <c r="D31" s="30">
        <v>31686</v>
      </c>
      <c r="E31" s="56" t="s">
        <v>250</v>
      </c>
      <c r="F31" s="17">
        <v>76.6</v>
      </c>
      <c r="G31" s="18">
        <v>65</v>
      </c>
      <c r="H31" s="37" t="s">
        <v>251</v>
      </c>
      <c r="I31" s="52">
        <v>29</v>
      </c>
      <c r="J31" s="14">
        <f t="shared" si="0"/>
        <v>1885</v>
      </c>
      <c r="K31" s="49"/>
      <c r="L31" s="11" t="s">
        <v>154</v>
      </c>
    </row>
    <row r="32" spans="1:12" s="42" customFormat="1" ht="63" customHeight="1">
      <c r="A32" s="133">
        <v>28</v>
      </c>
      <c r="B32" s="16">
        <f t="shared" si="1"/>
        <v>23.877551020408163</v>
      </c>
      <c r="C32" s="29" t="s">
        <v>117</v>
      </c>
      <c r="D32" s="30">
        <v>32635</v>
      </c>
      <c r="E32" s="56" t="s">
        <v>138</v>
      </c>
      <c r="F32" s="17">
        <v>98</v>
      </c>
      <c r="G32" s="18">
        <v>65</v>
      </c>
      <c r="H32" s="37" t="s">
        <v>139</v>
      </c>
      <c r="I32" s="52">
        <v>36</v>
      </c>
      <c r="J32" s="14">
        <f t="shared" si="0"/>
        <v>2340</v>
      </c>
      <c r="K32" s="49"/>
      <c r="L32" s="11" t="s">
        <v>24</v>
      </c>
    </row>
    <row r="33" spans="1:12" s="42" customFormat="1" ht="63" customHeight="1">
      <c r="A33" s="133">
        <v>29</v>
      </c>
      <c r="B33" s="16">
        <f t="shared" si="1"/>
        <v>23.52941176470588</v>
      </c>
      <c r="C33" s="29" t="s">
        <v>38</v>
      </c>
      <c r="D33" s="30">
        <v>32390</v>
      </c>
      <c r="E33" s="56" t="s">
        <v>138</v>
      </c>
      <c r="F33" s="17">
        <v>88.4</v>
      </c>
      <c r="G33" s="18">
        <v>65</v>
      </c>
      <c r="H33" s="37" t="s">
        <v>139</v>
      </c>
      <c r="I33" s="52">
        <v>32</v>
      </c>
      <c r="J33" s="14">
        <f t="shared" si="0"/>
        <v>2080</v>
      </c>
      <c r="K33" s="49"/>
      <c r="L33" s="11" t="s">
        <v>24</v>
      </c>
    </row>
    <row r="34" spans="1:12" s="42" customFormat="1" ht="63" customHeight="1">
      <c r="A34" s="133">
        <v>30</v>
      </c>
      <c r="B34" s="16">
        <f t="shared" si="1"/>
        <v>22.6984126984127</v>
      </c>
      <c r="C34" s="164" t="s">
        <v>91</v>
      </c>
      <c r="D34" s="123">
        <v>17304</v>
      </c>
      <c r="E34" s="56" t="s">
        <v>229</v>
      </c>
      <c r="F34" s="17">
        <v>63</v>
      </c>
      <c r="G34" s="18">
        <v>65</v>
      </c>
      <c r="H34" s="37" t="s">
        <v>225</v>
      </c>
      <c r="I34" s="52">
        <v>22</v>
      </c>
      <c r="J34" s="14">
        <f t="shared" si="0"/>
        <v>1430</v>
      </c>
      <c r="K34" s="171" t="s">
        <v>291</v>
      </c>
      <c r="L34" s="11" t="s">
        <v>223</v>
      </c>
    </row>
    <row r="35" spans="1:12" s="42" customFormat="1" ht="63" customHeight="1">
      <c r="A35" s="133">
        <v>31</v>
      </c>
      <c r="B35" s="16">
        <f t="shared" si="1"/>
        <v>22.5</v>
      </c>
      <c r="C35" s="29" t="s">
        <v>93</v>
      </c>
      <c r="D35" s="30">
        <v>27674</v>
      </c>
      <c r="E35" s="56"/>
      <c r="F35" s="17">
        <v>104</v>
      </c>
      <c r="G35" s="18">
        <v>65</v>
      </c>
      <c r="H35" s="37"/>
      <c r="I35" s="52">
        <v>36</v>
      </c>
      <c r="J35" s="14">
        <f t="shared" si="0"/>
        <v>2340</v>
      </c>
      <c r="K35" s="49"/>
      <c r="L35" s="11" t="s">
        <v>154</v>
      </c>
    </row>
    <row r="36" spans="1:12" s="42" customFormat="1" ht="63" customHeight="1">
      <c r="A36" s="133">
        <v>32</v>
      </c>
      <c r="B36" s="16">
        <f t="shared" si="1"/>
        <v>21.133004926108374</v>
      </c>
      <c r="C36" s="164" t="s">
        <v>131</v>
      </c>
      <c r="D36" s="123">
        <v>21321</v>
      </c>
      <c r="E36" s="56"/>
      <c r="F36" s="17">
        <v>101.5</v>
      </c>
      <c r="G36" s="18">
        <v>65</v>
      </c>
      <c r="H36" s="37" t="s">
        <v>173</v>
      </c>
      <c r="I36" s="52">
        <v>33</v>
      </c>
      <c r="J36" s="14">
        <f t="shared" si="0"/>
        <v>2145</v>
      </c>
      <c r="K36" s="171" t="s">
        <v>290</v>
      </c>
      <c r="L36" s="11" t="s">
        <v>133</v>
      </c>
    </row>
    <row r="37" spans="1:12" s="42" customFormat="1" ht="63" customHeight="1">
      <c r="A37" s="133">
        <v>33</v>
      </c>
      <c r="B37" s="16">
        <f t="shared" si="1"/>
        <v>20.526315789473685</v>
      </c>
      <c r="C37" s="29" t="s">
        <v>77</v>
      </c>
      <c r="D37" s="30">
        <v>33267</v>
      </c>
      <c r="E37" s="56" t="s">
        <v>154</v>
      </c>
      <c r="F37" s="17">
        <v>66.5</v>
      </c>
      <c r="G37" s="18">
        <v>65</v>
      </c>
      <c r="H37" s="37" t="s">
        <v>212</v>
      </c>
      <c r="I37" s="52">
        <v>21</v>
      </c>
      <c r="J37" s="14">
        <f t="shared" si="0"/>
        <v>1365</v>
      </c>
      <c r="K37" s="49"/>
      <c r="L37" s="11" t="s">
        <v>154</v>
      </c>
    </row>
    <row r="38" spans="1:12" s="42" customFormat="1" ht="63" customHeight="1">
      <c r="A38" s="133">
        <v>34</v>
      </c>
      <c r="B38" s="16">
        <f t="shared" si="1"/>
        <v>20.22222222222222</v>
      </c>
      <c r="C38" s="164" t="s">
        <v>114</v>
      </c>
      <c r="D38" s="123">
        <v>22516</v>
      </c>
      <c r="E38" s="56" t="s">
        <v>155</v>
      </c>
      <c r="F38" s="17">
        <v>112.5</v>
      </c>
      <c r="G38" s="18">
        <v>65</v>
      </c>
      <c r="H38" s="37" t="s">
        <v>156</v>
      </c>
      <c r="I38" s="52">
        <v>35</v>
      </c>
      <c r="J38" s="14">
        <f t="shared" si="0"/>
        <v>2275</v>
      </c>
      <c r="K38" s="171" t="s">
        <v>289</v>
      </c>
      <c r="L38" s="11" t="s">
        <v>133</v>
      </c>
    </row>
    <row r="39" spans="1:12" s="42" customFormat="1" ht="63" customHeight="1">
      <c r="A39" s="133">
        <v>35</v>
      </c>
      <c r="B39" s="16">
        <f t="shared" si="1"/>
        <v>20.11049723756906</v>
      </c>
      <c r="C39" s="29" t="s">
        <v>113</v>
      </c>
      <c r="D39" s="30">
        <v>28274</v>
      </c>
      <c r="E39" s="56" t="s">
        <v>127</v>
      </c>
      <c r="F39" s="17">
        <v>90.5</v>
      </c>
      <c r="G39" s="18">
        <v>65</v>
      </c>
      <c r="H39" s="37" t="s">
        <v>157</v>
      </c>
      <c r="I39" s="52">
        <v>28</v>
      </c>
      <c r="J39" s="14">
        <f t="shared" si="0"/>
        <v>1820</v>
      </c>
      <c r="K39" s="49"/>
      <c r="L39" s="11" t="s">
        <v>158</v>
      </c>
    </row>
    <row r="40" spans="1:12" s="42" customFormat="1" ht="63.75" customHeight="1">
      <c r="A40" s="133">
        <v>36</v>
      </c>
      <c r="B40" s="16">
        <f t="shared" si="1"/>
        <v>19.696969696969695</v>
      </c>
      <c r="C40" s="165" t="s">
        <v>231</v>
      </c>
      <c r="D40" s="166">
        <v>34033</v>
      </c>
      <c r="E40" s="56" t="s">
        <v>154</v>
      </c>
      <c r="F40" s="17">
        <v>66</v>
      </c>
      <c r="G40" s="18">
        <v>65</v>
      </c>
      <c r="H40" s="37" t="s">
        <v>232</v>
      </c>
      <c r="I40" s="52">
        <v>20</v>
      </c>
      <c r="J40" s="14">
        <f t="shared" si="0"/>
        <v>1300</v>
      </c>
      <c r="K40" s="170" t="s">
        <v>287</v>
      </c>
      <c r="L40" s="11" t="s">
        <v>147</v>
      </c>
    </row>
    <row r="41" spans="1:12" s="42" customFormat="1" ht="63.75" customHeight="1">
      <c r="A41" s="133">
        <v>37</v>
      </c>
      <c r="B41" s="16">
        <f t="shared" si="1"/>
        <v>18.571428571428573</v>
      </c>
      <c r="C41" s="165" t="s">
        <v>109</v>
      </c>
      <c r="D41" s="166">
        <v>34024</v>
      </c>
      <c r="E41" s="56" t="s">
        <v>154</v>
      </c>
      <c r="F41" s="17">
        <v>66.5</v>
      </c>
      <c r="G41" s="18">
        <v>65</v>
      </c>
      <c r="H41" s="37" t="s">
        <v>218</v>
      </c>
      <c r="I41" s="52">
        <v>19</v>
      </c>
      <c r="J41" s="14">
        <f t="shared" si="0"/>
        <v>1235</v>
      </c>
      <c r="K41" s="170" t="s">
        <v>287</v>
      </c>
      <c r="L41" s="11"/>
    </row>
    <row r="42" spans="1:12" s="42" customFormat="1" ht="63.75" customHeight="1">
      <c r="A42" s="133">
        <v>38</v>
      </c>
      <c r="B42" s="16">
        <f t="shared" si="1"/>
        <v>17.0625</v>
      </c>
      <c r="C42" s="165" t="s">
        <v>249</v>
      </c>
      <c r="D42" s="166" t="s">
        <v>82</v>
      </c>
      <c r="E42" s="56" t="s">
        <v>247</v>
      </c>
      <c r="F42" s="17">
        <v>80</v>
      </c>
      <c r="G42" s="18">
        <v>65</v>
      </c>
      <c r="H42" s="37" t="s">
        <v>248</v>
      </c>
      <c r="I42" s="52">
        <v>21</v>
      </c>
      <c r="J42" s="14">
        <f t="shared" si="0"/>
        <v>1365</v>
      </c>
      <c r="K42" s="170" t="s">
        <v>287</v>
      </c>
      <c r="L42" s="11" t="s">
        <v>154</v>
      </c>
    </row>
    <row r="43" spans="1:12" s="42" customFormat="1" ht="63.75" customHeight="1">
      <c r="A43" s="133">
        <v>39</v>
      </c>
      <c r="B43" s="16">
        <f t="shared" si="1"/>
        <v>16.956521739130434</v>
      </c>
      <c r="C43" s="167" t="s">
        <v>103</v>
      </c>
      <c r="D43" s="169">
        <v>14264</v>
      </c>
      <c r="E43" s="91" t="s">
        <v>181</v>
      </c>
      <c r="F43" s="17">
        <v>69</v>
      </c>
      <c r="G43" s="18">
        <v>65</v>
      </c>
      <c r="H43" s="37" t="s">
        <v>180</v>
      </c>
      <c r="I43" s="52">
        <v>18</v>
      </c>
      <c r="J43" s="14">
        <f t="shared" si="0"/>
        <v>1170</v>
      </c>
      <c r="K43" s="168" t="s">
        <v>293</v>
      </c>
      <c r="L43" s="11" t="s">
        <v>166</v>
      </c>
    </row>
    <row r="44" spans="1:12" s="42" customFormat="1" ht="56.25" customHeight="1">
      <c r="A44" s="133">
        <v>40</v>
      </c>
      <c r="B44" s="16">
        <f t="shared" si="1"/>
        <v>15.285554311310191</v>
      </c>
      <c r="C44" s="165" t="s">
        <v>110</v>
      </c>
      <c r="D44" s="166">
        <v>34082</v>
      </c>
      <c r="E44" s="56" t="s">
        <v>161</v>
      </c>
      <c r="F44" s="17">
        <v>89.3</v>
      </c>
      <c r="G44" s="18">
        <v>65</v>
      </c>
      <c r="H44" s="37" t="s">
        <v>142</v>
      </c>
      <c r="I44" s="52">
        <v>21</v>
      </c>
      <c r="J44" s="14">
        <f t="shared" si="0"/>
        <v>1365</v>
      </c>
      <c r="K44" s="170" t="s">
        <v>287</v>
      </c>
      <c r="L44" s="11" t="s">
        <v>154</v>
      </c>
    </row>
    <row r="45" spans="1:12" s="42" customFormat="1" ht="63" customHeight="1">
      <c r="A45" s="133">
        <v>41</v>
      </c>
      <c r="B45" s="16">
        <f t="shared" si="1"/>
        <v>14.857142857142858</v>
      </c>
      <c r="C45" s="29" t="s">
        <v>121</v>
      </c>
      <c r="D45" s="30">
        <v>31758</v>
      </c>
      <c r="E45" s="56" t="s">
        <v>134</v>
      </c>
      <c r="F45" s="17">
        <v>70</v>
      </c>
      <c r="G45" s="18">
        <v>65</v>
      </c>
      <c r="H45" s="37" t="s">
        <v>135</v>
      </c>
      <c r="I45" s="52">
        <v>16</v>
      </c>
      <c r="J45" s="14">
        <f t="shared" si="0"/>
        <v>1040</v>
      </c>
      <c r="K45" s="49"/>
      <c r="L45" s="11"/>
    </row>
    <row r="46" spans="1:12" s="42" customFormat="1" ht="63.75" customHeight="1">
      <c r="A46" s="133">
        <v>42</v>
      </c>
      <c r="B46" s="16">
        <f t="shared" si="1"/>
        <v>14.170616113744076</v>
      </c>
      <c r="C46" s="29" t="s">
        <v>48</v>
      </c>
      <c r="D46" s="30">
        <v>32252</v>
      </c>
      <c r="E46" s="56" t="s">
        <v>221</v>
      </c>
      <c r="F46" s="17">
        <v>105.5</v>
      </c>
      <c r="G46" s="18">
        <v>65</v>
      </c>
      <c r="H46" s="37" t="s">
        <v>220</v>
      </c>
      <c r="I46" s="52">
        <v>23</v>
      </c>
      <c r="J46" s="14">
        <f t="shared" si="0"/>
        <v>1495</v>
      </c>
      <c r="K46" s="49"/>
      <c r="L46" s="11" t="s">
        <v>26</v>
      </c>
    </row>
    <row r="47" spans="1:12" s="7" customFormat="1" ht="62.25" customHeight="1">
      <c r="A47" s="133">
        <v>43</v>
      </c>
      <c r="B47" s="16">
        <f t="shared" si="1"/>
        <v>13.68421052631579</v>
      </c>
      <c r="C47" s="164" t="s">
        <v>108</v>
      </c>
      <c r="D47" s="123">
        <v>14541</v>
      </c>
      <c r="E47" s="56" t="s">
        <v>164</v>
      </c>
      <c r="F47" s="17">
        <v>85.5</v>
      </c>
      <c r="G47" s="18">
        <v>65</v>
      </c>
      <c r="H47" s="37" t="s">
        <v>154</v>
      </c>
      <c r="I47" s="52">
        <v>18</v>
      </c>
      <c r="J47" s="14">
        <f t="shared" si="0"/>
        <v>1170</v>
      </c>
      <c r="K47" s="49"/>
      <c r="L47" s="11" t="s">
        <v>166</v>
      </c>
    </row>
    <row r="48" spans="1:12" s="42" customFormat="1" ht="62.25" customHeight="1">
      <c r="A48" s="133">
        <v>44</v>
      </c>
      <c r="B48" s="16">
        <f t="shared" si="1"/>
        <v>13.666228646517741</v>
      </c>
      <c r="C48" s="165" t="s">
        <v>74</v>
      </c>
      <c r="D48" s="166">
        <v>33734</v>
      </c>
      <c r="E48" s="56" t="s">
        <v>161</v>
      </c>
      <c r="F48" s="17">
        <v>76.1</v>
      </c>
      <c r="G48" s="18">
        <v>65</v>
      </c>
      <c r="H48" s="37" t="s">
        <v>217</v>
      </c>
      <c r="I48" s="52">
        <v>16</v>
      </c>
      <c r="J48" s="14">
        <f t="shared" si="0"/>
        <v>1040</v>
      </c>
      <c r="K48" s="170" t="s">
        <v>287</v>
      </c>
      <c r="L48" s="11" t="s">
        <v>154</v>
      </c>
    </row>
    <row r="49" spans="1:12" s="42" customFormat="1" ht="63.75" customHeight="1">
      <c r="A49" s="133">
        <v>45</v>
      </c>
      <c r="B49" s="16">
        <f t="shared" si="1"/>
        <v>11.933904528763769</v>
      </c>
      <c r="C49" s="167" t="s">
        <v>92</v>
      </c>
      <c r="D49" s="169">
        <v>16474</v>
      </c>
      <c r="E49" s="56" t="s">
        <v>228</v>
      </c>
      <c r="F49" s="17">
        <v>81.7</v>
      </c>
      <c r="G49" s="18">
        <v>65</v>
      </c>
      <c r="H49" s="37" t="s">
        <v>225</v>
      </c>
      <c r="I49" s="52">
        <v>15</v>
      </c>
      <c r="J49" s="14">
        <f t="shared" si="0"/>
        <v>975</v>
      </c>
      <c r="K49" s="168" t="s">
        <v>292</v>
      </c>
      <c r="L49" s="11" t="s">
        <v>166</v>
      </c>
    </row>
    <row r="50" spans="1:12" s="42" customFormat="1" ht="63.75" customHeight="1" thickBot="1">
      <c r="A50" s="109">
        <v>46</v>
      </c>
      <c r="B50" s="76">
        <f t="shared" si="1"/>
        <v>0</v>
      </c>
      <c r="C50" s="77" t="s">
        <v>143</v>
      </c>
      <c r="D50" s="78">
        <v>32547</v>
      </c>
      <c r="E50" s="79" t="s">
        <v>144</v>
      </c>
      <c r="F50" s="80">
        <v>91.2</v>
      </c>
      <c r="G50" s="81">
        <v>65</v>
      </c>
      <c r="H50" s="82" t="s">
        <v>145</v>
      </c>
      <c r="I50" s="83"/>
      <c r="J50" s="84">
        <f t="shared" si="0"/>
        <v>0</v>
      </c>
      <c r="K50" s="85" t="s">
        <v>146</v>
      </c>
      <c r="L50" s="86" t="s">
        <v>147</v>
      </c>
    </row>
    <row r="51" spans="6:9" ht="12.75">
      <c r="F51" s="5"/>
      <c r="G51" s="4"/>
      <c r="H51" s="6"/>
      <c r="I51" s="4"/>
    </row>
    <row r="52" spans="6:9" ht="12.75">
      <c r="F52" s="5"/>
      <c r="G52" s="4"/>
      <c r="H52" s="6"/>
      <c r="I52" s="4"/>
    </row>
    <row r="53" spans="6:9" ht="12.75">
      <c r="F53" s="5"/>
      <c r="G53" s="4"/>
      <c r="H53" s="6"/>
      <c r="I53" s="4"/>
    </row>
    <row r="54" spans="6:9" ht="12.75">
      <c r="F54" s="5"/>
      <c r="G54" s="4"/>
      <c r="H54" s="6"/>
      <c r="I54" s="4"/>
    </row>
    <row r="55" spans="6:9" ht="12.75">
      <c r="F55" s="5"/>
      <c r="G55" s="4"/>
      <c r="H55" s="6"/>
      <c r="I55" s="4"/>
    </row>
    <row r="56" spans="6:9" ht="12.75">
      <c r="F56" s="5"/>
      <c r="G56" s="4"/>
      <c r="H56" s="6"/>
      <c r="I56" s="4"/>
    </row>
    <row r="57" spans="6:9" ht="12.75">
      <c r="F57" s="5"/>
      <c r="G57" s="4"/>
      <c r="H57" s="6"/>
      <c r="I57" s="4"/>
    </row>
    <row r="58" spans="6:9" ht="12.75">
      <c r="F58" s="5"/>
      <c r="G58" s="4"/>
      <c r="H58" s="6"/>
      <c r="I58" s="4"/>
    </row>
    <row r="59" spans="6:9" ht="12.75">
      <c r="F59" s="5"/>
      <c r="G59" s="4"/>
      <c r="H59" s="6"/>
      <c r="I59" s="4"/>
    </row>
    <row r="60" spans="6:9" ht="12.75">
      <c r="F60" s="5"/>
      <c r="G60" s="4"/>
      <c r="H60" s="6"/>
      <c r="I60" s="4"/>
    </row>
    <row r="61" spans="6:9" ht="12.75">
      <c r="F61" s="5"/>
      <c r="G61" s="4"/>
      <c r="H61" s="6"/>
      <c r="I61" s="4"/>
    </row>
    <row r="62" spans="6:9" ht="12.75">
      <c r="F62" s="5"/>
      <c r="G62" s="4"/>
      <c r="H62" s="6"/>
      <c r="I62" s="4"/>
    </row>
    <row r="63" spans="6:9" ht="12.75">
      <c r="F63" s="5"/>
      <c r="G63" s="4"/>
      <c r="H63" s="6"/>
      <c r="I63" s="4"/>
    </row>
    <row r="64" spans="6:9" ht="12.75">
      <c r="F64" s="5"/>
      <c r="G64" s="4"/>
      <c r="H64" s="6"/>
      <c r="I64" s="4"/>
    </row>
    <row r="65" spans="6:9" ht="12.75">
      <c r="F65" s="5"/>
      <c r="G65" s="4"/>
      <c r="H65" s="6"/>
      <c r="I65" s="4"/>
    </row>
    <row r="66" spans="6:9" ht="12.75">
      <c r="F66" s="5"/>
      <c r="G66" s="4"/>
      <c r="H66" s="6"/>
      <c r="I66" s="4"/>
    </row>
  </sheetData>
  <sheetProtection/>
  <mergeCells count="3">
    <mergeCell ref="A3:L3"/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"/>
  <sheetViews>
    <sheetView zoomScale="70" zoomScaleNormal="70" zoomScalePageLayoutView="0" workbookViewId="0" topLeftCell="A1">
      <selection activeCell="N10" sqref="N10"/>
    </sheetView>
  </sheetViews>
  <sheetFormatPr defaultColWidth="9.00390625" defaultRowHeight="12.75"/>
  <cols>
    <col min="1" max="1" width="5.00390625" style="4" customWidth="1"/>
    <col min="2" max="2" width="8.125" style="4" customWidth="1"/>
    <col min="3" max="3" width="9.375" style="4" customWidth="1"/>
    <col min="4" max="4" width="23.875" style="4" customWidth="1"/>
    <col min="5" max="5" width="13.875" style="4" customWidth="1"/>
    <col min="6" max="6" width="15.375" style="4" customWidth="1"/>
    <col min="7" max="7" width="11.00390625" style="5" customWidth="1"/>
    <col min="8" max="8" width="8.625" style="4" customWidth="1"/>
    <col min="9" max="9" width="29.625" style="6" customWidth="1"/>
    <col min="10" max="10" width="12.25390625" style="4" customWidth="1"/>
    <col min="11" max="11" width="9.625" style="4" bestFit="1" customWidth="1"/>
    <col min="12" max="12" width="18.125" style="4" customWidth="1"/>
    <col min="13" max="13" width="14.25390625" style="4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1.5" customHeight="1" thickBot="1">
      <c r="A2" s="212" t="s">
        <v>60</v>
      </c>
      <c r="B2" s="213"/>
      <c r="C2" s="213"/>
      <c r="D2" s="213"/>
      <c r="E2" s="213"/>
      <c r="F2" s="213"/>
      <c r="G2" s="213"/>
      <c r="H2" s="213"/>
      <c r="I2" s="214"/>
      <c r="J2" s="214"/>
      <c r="K2" s="215"/>
      <c r="L2" s="215"/>
      <c r="M2" s="216"/>
    </row>
    <row r="3" spans="1:13" s="10" customFormat="1" ht="43.5" thickBot="1">
      <c r="A3" s="48" t="s">
        <v>0</v>
      </c>
      <c r="B3" s="48" t="s">
        <v>22</v>
      </c>
      <c r="C3" s="48" t="s">
        <v>5</v>
      </c>
      <c r="D3" s="48" t="s">
        <v>1</v>
      </c>
      <c r="E3" s="48" t="s">
        <v>6</v>
      </c>
      <c r="F3" s="48" t="s">
        <v>15</v>
      </c>
      <c r="G3" s="48" t="s">
        <v>9</v>
      </c>
      <c r="H3" s="48" t="s">
        <v>16</v>
      </c>
      <c r="I3" s="48" t="s">
        <v>2</v>
      </c>
      <c r="J3" s="48" t="s">
        <v>3</v>
      </c>
      <c r="K3" s="48" t="s">
        <v>4</v>
      </c>
      <c r="L3" s="48" t="s">
        <v>14</v>
      </c>
      <c r="M3" s="48" t="s">
        <v>13</v>
      </c>
    </row>
    <row r="4" spans="1:13" s="42" customFormat="1" ht="63" customHeight="1">
      <c r="A4" s="20">
        <v>5</v>
      </c>
      <c r="B4" s="21">
        <v>1</v>
      </c>
      <c r="C4" s="22">
        <f>SUM(K4/G4)</f>
        <v>37.74002954209749</v>
      </c>
      <c r="D4" s="38" t="s">
        <v>119</v>
      </c>
      <c r="E4" s="174">
        <v>35195</v>
      </c>
      <c r="F4" s="156" t="s">
        <v>205</v>
      </c>
      <c r="G4" s="116">
        <v>67.7</v>
      </c>
      <c r="H4" s="24">
        <v>35</v>
      </c>
      <c r="I4" s="40" t="s">
        <v>128</v>
      </c>
      <c r="J4" s="51">
        <v>73</v>
      </c>
      <c r="K4" s="25">
        <f>SUM(J4*H4)</f>
        <v>2555</v>
      </c>
      <c r="L4" s="134" t="s">
        <v>262</v>
      </c>
      <c r="M4" s="28" t="s">
        <v>129</v>
      </c>
    </row>
    <row r="5" spans="1:13" s="42" customFormat="1" ht="63" customHeight="1">
      <c r="A5" s="26">
        <v>6</v>
      </c>
      <c r="B5" s="15">
        <v>2</v>
      </c>
      <c r="C5" s="16">
        <f>SUM(K5/G5)</f>
        <v>23.244781783681212</v>
      </c>
      <c r="D5" s="29" t="s">
        <v>130</v>
      </c>
      <c r="E5" s="175">
        <v>35183</v>
      </c>
      <c r="F5" s="98" t="s">
        <v>205</v>
      </c>
      <c r="G5" s="117">
        <v>52.7</v>
      </c>
      <c r="H5" s="18">
        <v>35</v>
      </c>
      <c r="I5" s="37" t="s">
        <v>128</v>
      </c>
      <c r="J5" s="52">
        <v>35</v>
      </c>
      <c r="K5" s="14">
        <f>SUM(J5*H5)</f>
        <v>1225</v>
      </c>
      <c r="L5" s="138" t="s">
        <v>263</v>
      </c>
      <c r="M5" s="11" t="s">
        <v>129</v>
      </c>
    </row>
    <row r="6" spans="1:13" s="42" customFormat="1" ht="63" customHeight="1" thickBot="1">
      <c r="A6" s="74">
        <v>7</v>
      </c>
      <c r="B6" s="75">
        <v>3</v>
      </c>
      <c r="C6" s="76">
        <f>SUM(K6/G6)</f>
        <v>18.42105263157895</v>
      </c>
      <c r="D6" s="77" t="s">
        <v>95</v>
      </c>
      <c r="E6" s="176">
        <v>35306</v>
      </c>
      <c r="F6" s="103" t="s">
        <v>205</v>
      </c>
      <c r="G6" s="118">
        <v>83.6</v>
      </c>
      <c r="H6" s="81">
        <v>35</v>
      </c>
      <c r="I6" s="82" t="s">
        <v>139</v>
      </c>
      <c r="J6" s="83">
        <v>44</v>
      </c>
      <c r="K6" s="84">
        <f>SUM(J6*H6)</f>
        <v>1540</v>
      </c>
      <c r="L6" s="157" t="s">
        <v>264</v>
      </c>
      <c r="M6" s="86" t="s">
        <v>24</v>
      </c>
    </row>
    <row r="7" spans="1:12" s="2" customFormat="1" ht="22.5" customHeight="1" thickBot="1">
      <c r="A7" s="223" t="s">
        <v>57</v>
      </c>
      <c r="B7" s="205"/>
      <c r="C7" s="205"/>
      <c r="D7" s="205"/>
      <c r="E7" s="205"/>
      <c r="F7" s="205"/>
      <c r="G7" s="206"/>
      <c r="H7" s="107"/>
      <c r="I7" s="107"/>
      <c r="J7" s="107"/>
      <c r="K7" s="107"/>
      <c r="L7" s="107"/>
    </row>
    <row r="8" spans="1:11" s="2" customFormat="1" ht="22.5" customHeight="1" thickBot="1">
      <c r="A8" s="204" t="s">
        <v>204</v>
      </c>
      <c r="B8" s="205"/>
      <c r="C8" s="205"/>
      <c r="D8" s="205"/>
      <c r="E8" s="205"/>
      <c r="F8" s="205"/>
      <c r="G8" s="205"/>
      <c r="H8" s="205"/>
      <c r="I8" s="205"/>
      <c r="J8" s="205"/>
      <c r="K8" s="206"/>
    </row>
    <row r="9" spans="1:13" ht="33.75" customHeight="1">
      <c r="A9" s="217" t="s">
        <v>7</v>
      </c>
      <c r="B9" s="218"/>
      <c r="C9" s="218"/>
      <c r="D9" s="221" t="s">
        <v>10</v>
      </c>
      <c r="E9" s="221"/>
      <c r="F9" s="221" t="s">
        <v>11</v>
      </c>
      <c r="G9" s="221"/>
      <c r="H9" s="221" t="s">
        <v>47</v>
      </c>
      <c r="I9" s="221"/>
      <c r="J9" s="221" t="s">
        <v>8</v>
      </c>
      <c r="K9" s="222"/>
      <c r="L9"/>
      <c r="M9"/>
    </row>
    <row r="10" spans="1:13" ht="33.75" customHeight="1" thickBot="1">
      <c r="A10" s="219"/>
      <c r="B10" s="220"/>
      <c r="C10" s="220"/>
      <c r="D10" s="202" t="s">
        <v>172</v>
      </c>
      <c r="E10" s="202"/>
      <c r="F10" s="202" t="s">
        <v>45</v>
      </c>
      <c r="G10" s="202"/>
      <c r="H10" s="202" t="s">
        <v>193</v>
      </c>
      <c r="I10" s="202"/>
      <c r="J10" s="202" t="s">
        <v>147</v>
      </c>
      <c r="K10" s="203"/>
      <c r="L10"/>
      <c r="M10"/>
    </row>
    <row r="11" spans="1:11" s="8" customFormat="1" ht="22.5" customHeight="1" thickBot="1">
      <c r="A11" s="185" t="s">
        <v>53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7"/>
    </row>
  </sheetData>
  <sheetProtection/>
  <mergeCells count="14">
    <mergeCell ref="J9:K9"/>
    <mergeCell ref="D10:E10"/>
    <mergeCell ref="A7:G7"/>
    <mergeCell ref="F10:G10"/>
    <mergeCell ref="H10:I10"/>
    <mergeCell ref="J10:K10"/>
    <mergeCell ref="A11:K11"/>
    <mergeCell ref="A8:K8"/>
    <mergeCell ref="A1:M1"/>
    <mergeCell ref="A2:M2"/>
    <mergeCell ref="A9:C10"/>
    <mergeCell ref="D9:E9"/>
    <mergeCell ref="F9:G9"/>
    <mergeCell ref="H9:I9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"/>
  <sheetViews>
    <sheetView zoomScale="70" zoomScaleNormal="70" zoomScalePageLayoutView="0" workbookViewId="0" topLeftCell="A1">
      <selection activeCell="I19" sqref="I19"/>
    </sheetView>
  </sheetViews>
  <sheetFormatPr defaultColWidth="9.00390625" defaultRowHeight="12.75"/>
  <cols>
    <col min="1" max="1" width="5.00390625" style="4" customWidth="1"/>
    <col min="2" max="2" width="8.125" style="4" customWidth="1"/>
    <col min="3" max="3" width="9.375" style="4" customWidth="1"/>
    <col min="4" max="4" width="25.75390625" style="4" customWidth="1"/>
    <col min="5" max="5" width="13.875" style="4" customWidth="1"/>
    <col min="6" max="6" width="15.375" style="4" customWidth="1"/>
    <col min="7" max="7" width="11.00390625" style="5" customWidth="1"/>
    <col min="8" max="8" width="8.00390625" style="4" customWidth="1"/>
    <col min="9" max="9" width="25.75390625" style="6" customWidth="1"/>
    <col min="10" max="10" width="12.25390625" style="4" customWidth="1"/>
    <col min="11" max="11" width="9.625" style="4" bestFit="1" customWidth="1"/>
    <col min="12" max="12" width="20.00390625" style="4" customWidth="1"/>
    <col min="13" max="13" width="14.00390625" style="4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9"/>
      <c r="I1" s="209"/>
      <c r="J1" s="210"/>
      <c r="K1" s="210"/>
      <c r="L1" s="210"/>
      <c r="M1" s="211"/>
    </row>
    <row r="2" spans="1:13" ht="27.75" customHeight="1" thickBot="1">
      <c r="A2" s="212" t="s">
        <v>61</v>
      </c>
      <c r="B2" s="213"/>
      <c r="C2" s="213"/>
      <c r="D2" s="213"/>
      <c r="E2" s="213"/>
      <c r="F2" s="213"/>
      <c r="G2" s="213"/>
      <c r="H2" s="214"/>
      <c r="I2" s="214"/>
      <c r="J2" s="215"/>
      <c r="K2" s="215"/>
      <c r="L2" s="215"/>
      <c r="M2" s="216"/>
    </row>
    <row r="3" spans="1:13" s="10" customFormat="1" ht="43.5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47" t="s">
        <v>2</v>
      </c>
      <c r="J3" s="47" t="s">
        <v>3</v>
      </c>
      <c r="K3" s="47" t="s">
        <v>4</v>
      </c>
      <c r="L3" s="47" t="s">
        <v>14</v>
      </c>
      <c r="M3" s="47" t="s">
        <v>13</v>
      </c>
    </row>
    <row r="4" spans="1:13" s="42" customFormat="1" ht="63" customHeight="1">
      <c r="A4" s="20">
        <v>8</v>
      </c>
      <c r="B4" s="21">
        <v>1</v>
      </c>
      <c r="C4" s="22">
        <f>SUM(K4/G4)</f>
        <v>16.470588235294116</v>
      </c>
      <c r="D4" s="38" t="s">
        <v>97</v>
      </c>
      <c r="E4" s="39">
        <v>33745</v>
      </c>
      <c r="F4" s="67" t="s">
        <v>194</v>
      </c>
      <c r="G4" s="23">
        <v>59.5</v>
      </c>
      <c r="H4" s="24">
        <v>35</v>
      </c>
      <c r="I4" s="40" t="s">
        <v>139</v>
      </c>
      <c r="J4" s="51">
        <v>28</v>
      </c>
      <c r="K4" s="25">
        <f>SUM(J4*H4)</f>
        <v>980</v>
      </c>
      <c r="L4" s="50" t="s">
        <v>265</v>
      </c>
      <c r="M4" s="28" t="s">
        <v>24</v>
      </c>
    </row>
    <row r="5" spans="1:13" s="42" customFormat="1" ht="63" customHeight="1" thickBot="1">
      <c r="A5" s="74">
        <v>9</v>
      </c>
      <c r="B5" s="75">
        <v>2</v>
      </c>
      <c r="C5" s="76">
        <f>SUM(K5/G5)</f>
        <v>14.331896551724139</v>
      </c>
      <c r="D5" s="77" t="s">
        <v>104</v>
      </c>
      <c r="E5" s="78">
        <v>36272</v>
      </c>
      <c r="F5" s="110" t="s">
        <v>267</v>
      </c>
      <c r="G5" s="80">
        <v>46.4</v>
      </c>
      <c r="H5" s="81">
        <v>35</v>
      </c>
      <c r="I5" s="82" t="s">
        <v>175</v>
      </c>
      <c r="J5" s="105">
        <v>19</v>
      </c>
      <c r="K5" s="84">
        <f>SUM(J5*H5)</f>
        <v>665</v>
      </c>
      <c r="L5" s="106" t="s">
        <v>266</v>
      </c>
      <c r="M5" s="86" t="s">
        <v>176</v>
      </c>
    </row>
    <row r="6" spans="1:12" s="2" customFormat="1" ht="22.5" customHeight="1" thickBot="1">
      <c r="A6" s="224" t="s">
        <v>57</v>
      </c>
      <c r="B6" s="225"/>
      <c r="C6" s="225"/>
      <c r="D6" s="225"/>
      <c r="E6" s="225"/>
      <c r="F6" s="226"/>
      <c r="G6" s="107"/>
      <c r="H6" s="107"/>
      <c r="I6" s="107"/>
      <c r="J6" s="107"/>
      <c r="K6" s="107"/>
      <c r="L6" s="107"/>
    </row>
    <row r="7" spans="1:11" s="2" customFormat="1" ht="22.5" customHeight="1" thickBot="1">
      <c r="A7" s="204" t="s">
        <v>178</v>
      </c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1" s="2" customFormat="1" ht="22.5" customHeight="1" thickBot="1">
      <c r="A8" s="204" t="s">
        <v>179</v>
      </c>
      <c r="B8" s="205"/>
      <c r="C8" s="205"/>
      <c r="D8" s="205"/>
      <c r="E8" s="205"/>
      <c r="F8" s="205"/>
      <c r="G8" s="205"/>
      <c r="H8" s="205"/>
      <c r="I8" s="205"/>
      <c r="J8" s="205"/>
      <c r="K8" s="206"/>
    </row>
    <row r="9" spans="1:13" ht="33.75" customHeight="1">
      <c r="A9" s="217" t="s">
        <v>7</v>
      </c>
      <c r="B9" s="218"/>
      <c r="C9" s="218"/>
      <c r="D9" s="221" t="s">
        <v>10</v>
      </c>
      <c r="E9" s="221"/>
      <c r="F9" s="221" t="s">
        <v>11</v>
      </c>
      <c r="G9" s="221"/>
      <c r="H9" s="221" t="s">
        <v>47</v>
      </c>
      <c r="I9" s="221"/>
      <c r="J9" s="221" t="s">
        <v>8</v>
      </c>
      <c r="K9" s="222"/>
      <c r="L9"/>
      <c r="M9"/>
    </row>
    <row r="10" spans="1:13" ht="33.75" customHeight="1" thickBot="1">
      <c r="A10" s="219"/>
      <c r="B10" s="220"/>
      <c r="C10" s="220"/>
      <c r="D10" s="202" t="s">
        <v>172</v>
      </c>
      <c r="E10" s="202"/>
      <c r="F10" s="202" t="s">
        <v>45</v>
      </c>
      <c r="G10" s="202"/>
      <c r="H10" s="202" t="s">
        <v>193</v>
      </c>
      <c r="I10" s="202"/>
      <c r="J10" s="202" t="s">
        <v>147</v>
      </c>
      <c r="K10" s="203"/>
      <c r="L10"/>
      <c r="M10"/>
    </row>
    <row r="11" spans="1:11" s="8" customFormat="1" ht="22.5" customHeight="1" thickBot="1">
      <c r="A11" s="185" t="s">
        <v>53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7"/>
    </row>
  </sheetData>
  <sheetProtection/>
  <mergeCells count="15">
    <mergeCell ref="H9:I9"/>
    <mergeCell ref="J9:K9"/>
    <mergeCell ref="D10:E10"/>
    <mergeCell ref="F10:G10"/>
    <mergeCell ref="A6:F6"/>
    <mergeCell ref="A1:M1"/>
    <mergeCell ref="A2:M2"/>
    <mergeCell ref="A11:K11"/>
    <mergeCell ref="A7:K7"/>
    <mergeCell ref="A8:K8"/>
    <mergeCell ref="H10:I10"/>
    <mergeCell ref="J10:K10"/>
    <mergeCell ref="A9:C10"/>
    <mergeCell ref="D9:E9"/>
    <mergeCell ref="F9:G9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6"/>
  <sheetViews>
    <sheetView zoomScale="70" zoomScaleNormal="70" zoomScalePageLayoutView="0" workbookViewId="0" topLeftCell="A4">
      <selection activeCell="M17" sqref="M17"/>
    </sheetView>
  </sheetViews>
  <sheetFormatPr defaultColWidth="9.00390625" defaultRowHeight="12.75"/>
  <cols>
    <col min="1" max="1" width="5.00390625" style="4" customWidth="1"/>
    <col min="2" max="2" width="8.125" style="4" customWidth="1"/>
    <col min="3" max="3" width="9.375" style="4" customWidth="1"/>
    <col min="4" max="4" width="23.625" style="4" customWidth="1"/>
    <col min="5" max="5" width="13.875" style="4" customWidth="1"/>
    <col min="6" max="6" width="18.25390625" style="4" customWidth="1"/>
    <col min="7" max="7" width="11.00390625" style="5" customWidth="1"/>
    <col min="8" max="8" width="8.00390625" style="4" customWidth="1"/>
    <col min="9" max="9" width="28.375" style="6" customWidth="1"/>
    <col min="10" max="10" width="12.25390625" style="4" customWidth="1"/>
    <col min="11" max="11" width="9.625" style="4" bestFit="1" customWidth="1"/>
    <col min="12" max="12" width="17.375" style="4" customWidth="1"/>
    <col min="13" max="13" width="14.00390625" style="4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3.75" customHeight="1" thickBot="1">
      <c r="A2" s="243" t="s">
        <v>52</v>
      </c>
      <c r="B2" s="244"/>
      <c r="C2" s="244"/>
      <c r="D2" s="244"/>
      <c r="E2" s="244"/>
      <c r="F2" s="244"/>
      <c r="G2" s="244"/>
      <c r="H2" s="244"/>
      <c r="I2" s="245"/>
      <c r="J2" s="245"/>
      <c r="K2" s="215"/>
      <c r="L2" s="215"/>
      <c r="M2" s="216"/>
    </row>
    <row r="3" spans="1:13" ht="23.25" customHeight="1">
      <c r="A3" s="239" t="s">
        <v>259</v>
      </c>
      <c r="B3" s="240"/>
      <c r="C3" s="240"/>
      <c r="D3" s="240"/>
      <c r="E3" s="240"/>
      <c r="F3" s="240"/>
      <c r="G3" s="43" t="s">
        <v>12</v>
      </c>
      <c r="H3" s="44">
        <v>0</v>
      </c>
      <c r="I3" s="241" t="s">
        <v>23</v>
      </c>
      <c r="J3" s="242"/>
      <c r="K3"/>
      <c r="L3"/>
      <c r="M3"/>
    </row>
    <row r="4" spans="1:13" ht="23.25" customHeight="1">
      <c r="A4" s="235" t="s">
        <v>55</v>
      </c>
      <c r="B4" s="236"/>
      <c r="C4" s="236"/>
      <c r="D4" s="236"/>
      <c r="E4" s="236"/>
      <c r="F4" s="236"/>
      <c r="G4" s="31" t="s">
        <v>12</v>
      </c>
      <c r="H4" s="32">
        <v>44</v>
      </c>
      <c r="I4" s="237" t="s">
        <v>19</v>
      </c>
      <c r="J4" s="238"/>
      <c r="K4"/>
      <c r="L4"/>
      <c r="M4"/>
    </row>
    <row r="5" spans="1:13" ht="23.25" customHeight="1" thickBot="1">
      <c r="A5" s="246" t="s">
        <v>54</v>
      </c>
      <c r="B5" s="247"/>
      <c r="C5" s="247"/>
      <c r="D5" s="247"/>
      <c r="E5" s="247"/>
      <c r="F5" s="247"/>
      <c r="G5" s="35" t="s">
        <v>12</v>
      </c>
      <c r="H5" s="36">
        <v>21</v>
      </c>
      <c r="I5" s="233" t="s">
        <v>19</v>
      </c>
      <c r="J5" s="234"/>
      <c r="K5"/>
      <c r="L5"/>
      <c r="M5"/>
    </row>
    <row r="6" spans="1:13" s="10" customFormat="1" ht="43.5" thickBot="1">
      <c r="A6" s="9" t="s">
        <v>0</v>
      </c>
      <c r="B6" s="48" t="s">
        <v>22</v>
      </c>
      <c r="C6" s="48" t="s">
        <v>5</v>
      </c>
      <c r="D6" s="48" t="s">
        <v>1</v>
      </c>
      <c r="E6" s="48" t="s">
        <v>6</v>
      </c>
      <c r="F6" s="48" t="s">
        <v>15</v>
      </c>
      <c r="G6" s="48" t="s">
        <v>9</v>
      </c>
      <c r="H6" s="48" t="s">
        <v>16</v>
      </c>
      <c r="I6" s="9" t="s">
        <v>2</v>
      </c>
      <c r="J6" s="48" t="s">
        <v>3</v>
      </c>
      <c r="K6" s="47" t="s">
        <v>4</v>
      </c>
      <c r="L6" s="47" t="s">
        <v>14</v>
      </c>
      <c r="M6" s="47" t="s">
        <v>13</v>
      </c>
    </row>
    <row r="7" spans="1:13" s="42" customFormat="1" ht="63" customHeight="1">
      <c r="A7" s="63">
        <v>10</v>
      </c>
      <c r="B7" s="21">
        <v>1</v>
      </c>
      <c r="C7" s="22">
        <f>SUM(K7/G7)</f>
        <v>25.660964230171075</v>
      </c>
      <c r="D7" s="38" t="s">
        <v>96</v>
      </c>
      <c r="E7" s="39">
        <v>27962</v>
      </c>
      <c r="F7" s="67" t="s">
        <v>201</v>
      </c>
      <c r="G7" s="116">
        <v>64.3</v>
      </c>
      <c r="H7" s="24">
        <v>55</v>
      </c>
      <c r="I7" s="139" t="s">
        <v>202</v>
      </c>
      <c r="J7" s="53">
        <v>30</v>
      </c>
      <c r="K7" s="25">
        <f>SUM(J7*H7)</f>
        <v>1650</v>
      </c>
      <c r="L7" s="50"/>
      <c r="M7" s="28" t="s">
        <v>203</v>
      </c>
    </row>
    <row r="8" spans="1:13" s="42" customFormat="1" ht="63" customHeight="1">
      <c r="A8" s="14">
        <v>11</v>
      </c>
      <c r="B8" s="15">
        <v>2</v>
      </c>
      <c r="C8" s="16">
        <f>SUM(K8/G8)</f>
        <v>21.095890410958905</v>
      </c>
      <c r="D8" s="29" t="s">
        <v>99</v>
      </c>
      <c r="E8" s="30">
        <v>30466</v>
      </c>
      <c r="F8" s="27" t="s">
        <v>188</v>
      </c>
      <c r="G8" s="117">
        <v>73</v>
      </c>
      <c r="H8" s="18">
        <v>55</v>
      </c>
      <c r="I8" s="37" t="s">
        <v>189</v>
      </c>
      <c r="J8" s="52">
        <v>28</v>
      </c>
      <c r="K8" s="14">
        <f>SUM(J8*H8)</f>
        <v>1540</v>
      </c>
      <c r="L8" s="65"/>
      <c r="M8" s="11" t="s">
        <v>187</v>
      </c>
    </row>
    <row r="9" spans="1:13" s="42" customFormat="1" ht="63" customHeight="1">
      <c r="A9" s="14">
        <v>12</v>
      </c>
      <c r="B9" s="15">
        <v>3</v>
      </c>
      <c r="C9" s="16">
        <f>SUM(K9/G9)</f>
        <v>20.862068965517242</v>
      </c>
      <c r="D9" s="29" t="s">
        <v>122</v>
      </c>
      <c r="E9" s="123">
        <v>24750</v>
      </c>
      <c r="F9" s="119" t="s">
        <v>206</v>
      </c>
      <c r="G9" s="117">
        <v>58</v>
      </c>
      <c r="H9" s="18">
        <v>55</v>
      </c>
      <c r="I9" s="37" t="s">
        <v>260</v>
      </c>
      <c r="J9" s="32">
        <v>22</v>
      </c>
      <c r="K9" s="14">
        <f>SUM(J9*H9)</f>
        <v>1210</v>
      </c>
      <c r="L9" s="65" t="s">
        <v>268</v>
      </c>
      <c r="M9" s="11" t="s">
        <v>166</v>
      </c>
    </row>
    <row r="10" spans="1:13" s="42" customFormat="1" ht="63" customHeight="1">
      <c r="A10" s="14">
        <v>13</v>
      </c>
      <c r="B10" s="15">
        <v>4</v>
      </c>
      <c r="C10" s="16">
        <f>SUM(K10/G10)</f>
        <v>16.36045494313211</v>
      </c>
      <c r="D10" s="29" t="s">
        <v>100</v>
      </c>
      <c r="E10" s="30">
        <v>26919</v>
      </c>
      <c r="F10" s="27" t="s">
        <v>184</v>
      </c>
      <c r="G10" s="117">
        <v>57.15</v>
      </c>
      <c r="H10" s="18">
        <v>55</v>
      </c>
      <c r="I10" s="37" t="s">
        <v>185</v>
      </c>
      <c r="J10" s="52">
        <v>17</v>
      </c>
      <c r="K10" s="14">
        <f>SUM(J10*H10)</f>
        <v>935</v>
      </c>
      <c r="L10" s="65"/>
      <c r="M10" s="11" t="s">
        <v>186</v>
      </c>
    </row>
    <row r="11" spans="1:13" s="42" customFormat="1" ht="63" customHeight="1" thickBot="1">
      <c r="A11" s="93">
        <v>14</v>
      </c>
      <c r="B11" s="94">
        <v>5</v>
      </c>
      <c r="C11" s="95">
        <f>SUM(K11/G11)</f>
        <v>7.978241160471442</v>
      </c>
      <c r="D11" s="96" t="s">
        <v>36</v>
      </c>
      <c r="E11" s="140">
        <v>25548</v>
      </c>
      <c r="F11" s="98" t="s">
        <v>200</v>
      </c>
      <c r="G11" s="120">
        <v>110.3</v>
      </c>
      <c r="H11" s="99">
        <v>55</v>
      </c>
      <c r="I11" s="100" t="s">
        <v>139</v>
      </c>
      <c r="J11" s="101">
        <v>16</v>
      </c>
      <c r="K11" s="93">
        <f>SUM(J11*H11)</f>
        <v>880</v>
      </c>
      <c r="L11" s="93"/>
      <c r="M11" s="46" t="s">
        <v>24</v>
      </c>
    </row>
    <row r="12" spans="1:13" s="2" customFormat="1" ht="44.25" customHeight="1" thickBot="1">
      <c r="A12" s="223" t="s">
        <v>271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</row>
    <row r="13" spans="1:13" ht="28.5" customHeight="1">
      <c r="A13" s="198" t="s">
        <v>7</v>
      </c>
      <c r="B13" s="199"/>
      <c r="C13" s="199"/>
      <c r="D13" s="181" t="s">
        <v>10</v>
      </c>
      <c r="E13" s="181"/>
      <c r="F13" s="181" t="s">
        <v>11</v>
      </c>
      <c r="G13" s="181"/>
      <c r="H13" s="181" t="s">
        <v>47</v>
      </c>
      <c r="I13" s="181"/>
      <c r="J13" s="181" t="s">
        <v>8</v>
      </c>
      <c r="K13" s="182"/>
      <c r="L13"/>
      <c r="M13"/>
    </row>
    <row r="14" spans="1:13" ht="31.5" customHeight="1">
      <c r="A14" s="229"/>
      <c r="B14" s="230"/>
      <c r="C14" s="230"/>
      <c r="D14" s="231" t="s">
        <v>25</v>
      </c>
      <c r="E14" s="231"/>
      <c r="F14" s="231" t="s">
        <v>24</v>
      </c>
      <c r="G14" s="231"/>
      <c r="H14" s="231" t="s">
        <v>46</v>
      </c>
      <c r="I14" s="231"/>
      <c r="J14" s="231" t="s">
        <v>26</v>
      </c>
      <c r="K14" s="232"/>
      <c r="L14"/>
      <c r="M14"/>
    </row>
    <row r="15" spans="1:13" ht="30.75" customHeight="1" thickBot="1">
      <c r="A15" s="219"/>
      <c r="B15" s="220"/>
      <c r="C15" s="220"/>
      <c r="D15" s="202" t="s">
        <v>45</v>
      </c>
      <c r="E15" s="202"/>
      <c r="F15" s="202" t="s">
        <v>28</v>
      </c>
      <c r="G15" s="202"/>
      <c r="H15" s="202" t="s">
        <v>50</v>
      </c>
      <c r="I15" s="202"/>
      <c r="J15" s="202" t="s">
        <v>27</v>
      </c>
      <c r="K15" s="203"/>
      <c r="L15"/>
      <c r="M15"/>
    </row>
    <row r="16" spans="1:11" s="8" customFormat="1" ht="22.5" customHeight="1" thickBot="1">
      <c r="A16" s="185" t="s">
        <v>53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7"/>
    </row>
  </sheetData>
  <sheetProtection/>
  <mergeCells count="23">
    <mergeCell ref="A4:F4"/>
    <mergeCell ref="I4:J4"/>
    <mergeCell ref="A3:F3"/>
    <mergeCell ref="I3:J3"/>
    <mergeCell ref="A1:M1"/>
    <mergeCell ref="A2:M2"/>
    <mergeCell ref="F15:G15"/>
    <mergeCell ref="D14:E14"/>
    <mergeCell ref="F14:G14"/>
    <mergeCell ref="J15:K15"/>
    <mergeCell ref="H13:I13"/>
    <mergeCell ref="I5:J5"/>
    <mergeCell ref="A5:F5"/>
    <mergeCell ref="A16:K16"/>
    <mergeCell ref="D13:E13"/>
    <mergeCell ref="A12:M12"/>
    <mergeCell ref="A13:C15"/>
    <mergeCell ref="D15:E15"/>
    <mergeCell ref="J13:K13"/>
    <mergeCell ref="J14:K14"/>
    <mergeCell ref="H14:I14"/>
    <mergeCell ref="F13:G13"/>
    <mergeCell ref="H15:I15"/>
  </mergeCells>
  <printOptions/>
  <pageMargins left="0.5118110236220472" right="0.2362204724409449" top="0.5511811023622047" bottom="0.5511811023622047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5"/>
  <sheetViews>
    <sheetView zoomScale="60" zoomScaleNormal="60" zoomScalePageLayoutView="0" workbookViewId="0" topLeftCell="A1">
      <selection activeCell="N13" sqref="N13"/>
    </sheetView>
  </sheetViews>
  <sheetFormatPr defaultColWidth="9.00390625" defaultRowHeight="12.75"/>
  <cols>
    <col min="1" max="1" width="5.00390625" style="4" customWidth="1"/>
    <col min="2" max="2" width="8.125" style="4" customWidth="1"/>
    <col min="3" max="3" width="9.375" style="4" customWidth="1"/>
    <col min="4" max="4" width="24.375" style="4" customWidth="1"/>
    <col min="5" max="5" width="13.875" style="4" customWidth="1"/>
    <col min="6" max="6" width="17.625" style="4" customWidth="1"/>
    <col min="7" max="7" width="11.00390625" style="5" customWidth="1"/>
    <col min="8" max="8" width="8.00390625" style="4" customWidth="1"/>
    <col min="9" max="9" width="25.75390625" style="6" customWidth="1"/>
    <col min="10" max="11" width="12.25390625" style="4" customWidth="1"/>
    <col min="12" max="12" width="9.625" style="4" bestFit="1" customWidth="1"/>
    <col min="13" max="13" width="22.125" style="4" customWidth="1"/>
    <col min="14" max="14" width="13.875" style="4" customWidth="1"/>
  </cols>
  <sheetData>
    <row r="1" spans="1:14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09"/>
      <c r="L1" s="210"/>
      <c r="M1" s="210"/>
      <c r="N1" s="211"/>
    </row>
    <row r="2" spans="1:14" ht="29.25" customHeight="1" thickBot="1">
      <c r="A2" s="243" t="s">
        <v>58</v>
      </c>
      <c r="B2" s="244"/>
      <c r="C2" s="244"/>
      <c r="D2" s="244"/>
      <c r="E2" s="244"/>
      <c r="F2" s="244"/>
      <c r="G2" s="244"/>
      <c r="H2" s="244"/>
      <c r="I2" s="245"/>
      <c r="J2" s="245"/>
      <c r="K2" s="245"/>
      <c r="L2" s="215"/>
      <c r="M2" s="215"/>
      <c r="N2" s="216"/>
    </row>
    <row r="3" spans="1:14" ht="23.25" customHeight="1">
      <c r="A3" s="239" t="s">
        <v>17</v>
      </c>
      <c r="B3" s="240"/>
      <c r="C3" s="240"/>
      <c r="D3" s="240"/>
      <c r="E3" s="240"/>
      <c r="F3" s="240"/>
      <c r="G3" s="33" t="s">
        <v>12</v>
      </c>
      <c r="H3" s="34">
        <v>90</v>
      </c>
      <c r="I3" s="248" t="s">
        <v>19</v>
      </c>
      <c r="J3" s="248"/>
      <c r="K3" s="249"/>
      <c r="L3"/>
      <c r="M3"/>
      <c r="N3"/>
    </row>
    <row r="4" spans="1:14" ht="23.25" customHeight="1">
      <c r="A4" s="235" t="s">
        <v>17</v>
      </c>
      <c r="B4" s="236"/>
      <c r="C4" s="236"/>
      <c r="D4" s="236"/>
      <c r="E4" s="236"/>
      <c r="F4" s="236"/>
      <c r="G4" s="31" t="s">
        <v>12</v>
      </c>
      <c r="H4" s="32">
        <v>89</v>
      </c>
      <c r="I4" s="250" t="s">
        <v>23</v>
      </c>
      <c r="J4" s="250"/>
      <c r="K4" s="251"/>
      <c r="L4"/>
      <c r="M4"/>
      <c r="N4"/>
    </row>
    <row r="5" spans="1:14" ht="23.25" customHeight="1" thickBot="1">
      <c r="A5" s="252" t="s">
        <v>58</v>
      </c>
      <c r="B5" s="253"/>
      <c r="C5" s="253"/>
      <c r="D5" s="253"/>
      <c r="E5" s="253"/>
      <c r="F5" s="253"/>
      <c r="G5" s="112" t="s">
        <v>12</v>
      </c>
      <c r="H5" s="113">
        <v>89</v>
      </c>
      <c r="I5" s="254" t="s">
        <v>19</v>
      </c>
      <c r="J5" s="254"/>
      <c r="K5" s="255"/>
      <c r="L5"/>
      <c r="M5"/>
      <c r="N5"/>
    </row>
    <row r="6" spans="1:14" s="10" customFormat="1" ht="43.5" thickBot="1">
      <c r="A6" s="9" t="s">
        <v>0</v>
      </c>
      <c r="B6" s="9" t="s">
        <v>22</v>
      </c>
      <c r="C6" s="9" t="s">
        <v>5</v>
      </c>
      <c r="D6" s="9" t="s">
        <v>1</v>
      </c>
      <c r="E6" s="9" t="s">
        <v>6</v>
      </c>
      <c r="F6" s="9" t="s">
        <v>15</v>
      </c>
      <c r="G6" s="9" t="s">
        <v>9</v>
      </c>
      <c r="H6" s="9" t="s">
        <v>16</v>
      </c>
      <c r="I6" s="9" t="s">
        <v>2</v>
      </c>
      <c r="J6" s="9" t="s">
        <v>3</v>
      </c>
      <c r="K6" s="9" t="s">
        <v>3</v>
      </c>
      <c r="L6" s="9" t="s">
        <v>4</v>
      </c>
      <c r="M6" s="9" t="s">
        <v>14</v>
      </c>
      <c r="N6" s="9" t="s">
        <v>13</v>
      </c>
    </row>
    <row r="7" spans="1:14" s="42" customFormat="1" ht="63" customHeight="1">
      <c r="A7" s="20">
        <v>15</v>
      </c>
      <c r="B7" s="21">
        <v>1</v>
      </c>
      <c r="C7" s="22">
        <f>SUM(J7*H7/G7)</f>
        <v>46.46551724137931</v>
      </c>
      <c r="D7" s="38" t="s">
        <v>80</v>
      </c>
      <c r="E7" s="39">
        <v>24750</v>
      </c>
      <c r="F7" s="119" t="s">
        <v>206</v>
      </c>
      <c r="G7" s="23">
        <v>58</v>
      </c>
      <c r="H7" s="24">
        <v>35</v>
      </c>
      <c r="I7" s="37" t="s">
        <v>260</v>
      </c>
      <c r="J7" s="53">
        <v>77</v>
      </c>
      <c r="K7" s="51">
        <v>95</v>
      </c>
      <c r="L7" s="25">
        <f>SUM(J7*H7)</f>
        <v>2695</v>
      </c>
      <c r="M7" s="114" t="s">
        <v>196</v>
      </c>
      <c r="N7" s="28" t="s">
        <v>166</v>
      </c>
    </row>
    <row r="8" spans="1:14" s="42" customFormat="1" ht="63" customHeight="1">
      <c r="A8" s="26">
        <v>16</v>
      </c>
      <c r="B8" s="15">
        <v>2</v>
      </c>
      <c r="C8" s="16">
        <f>SUM(J8*H8/G8)</f>
        <v>26.63716814159292</v>
      </c>
      <c r="D8" s="29" t="s">
        <v>195</v>
      </c>
      <c r="E8" s="30">
        <v>24506</v>
      </c>
      <c r="F8" s="27" t="s">
        <v>199</v>
      </c>
      <c r="G8" s="17">
        <v>56.5</v>
      </c>
      <c r="H8" s="18">
        <v>35</v>
      </c>
      <c r="I8" s="37" t="s">
        <v>139</v>
      </c>
      <c r="J8" s="52">
        <v>43</v>
      </c>
      <c r="K8" s="52"/>
      <c r="L8" s="14">
        <f>SUM(J8*H8)</f>
        <v>1505</v>
      </c>
      <c r="M8" s="138" t="s">
        <v>269</v>
      </c>
      <c r="N8" s="11" t="s">
        <v>24</v>
      </c>
    </row>
    <row r="9" spans="1:14" s="42" customFormat="1" ht="63" customHeight="1" thickBot="1">
      <c r="A9" s="74">
        <v>17</v>
      </c>
      <c r="B9" s="75">
        <v>3</v>
      </c>
      <c r="C9" s="76">
        <f>SUM(J9*H9/G9)</f>
        <v>16.500453309156846</v>
      </c>
      <c r="D9" s="77" t="s">
        <v>36</v>
      </c>
      <c r="E9" s="78">
        <v>25548</v>
      </c>
      <c r="F9" s="103" t="s">
        <v>200</v>
      </c>
      <c r="G9" s="80">
        <v>110.3</v>
      </c>
      <c r="H9" s="81">
        <v>35</v>
      </c>
      <c r="I9" s="82" t="s">
        <v>139</v>
      </c>
      <c r="J9" s="83">
        <v>52</v>
      </c>
      <c r="K9" s="105"/>
      <c r="L9" s="84">
        <f>SUM(J9*H9)</f>
        <v>1820</v>
      </c>
      <c r="M9" s="111" t="s">
        <v>270</v>
      </c>
      <c r="N9" s="86" t="s">
        <v>24</v>
      </c>
    </row>
    <row r="10" spans="1:6" s="2" customFormat="1" ht="22.5" customHeight="1" thickBot="1">
      <c r="A10" s="223" t="s">
        <v>57</v>
      </c>
      <c r="B10" s="227"/>
      <c r="C10" s="227"/>
      <c r="D10" s="227"/>
      <c r="E10" s="227"/>
      <c r="F10" s="228"/>
    </row>
    <row r="11" spans="1:11" s="2" customFormat="1" ht="22.5" customHeight="1" thickBot="1">
      <c r="A11" s="204" t="s">
        <v>197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6"/>
    </row>
    <row r="12" spans="1:11" s="2" customFormat="1" ht="22.5" customHeight="1" thickBot="1">
      <c r="A12" s="204" t="s">
        <v>198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6"/>
    </row>
    <row r="13" spans="1:14" ht="33.75" customHeight="1">
      <c r="A13" s="198" t="s">
        <v>7</v>
      </c>
      <c r="B13" s="199"/>
      <c r="C13" s="199"/>
      <c r="D13" s="181" t="s">
        <v>10</v>
      </c>
      <c r="E13" s="181"/>
      <c r="F13" s="181" t="s">
        <v>11</v>
      </c>
      <c r="G13" s="181"/>
      <c r="H13" s="181" t="s">
        <v>47</v>
      </c>
      <c r="I13" s="181"/>
      <c r="J13" s="181" t="s">
        <v>8</v>
      </c>
      <c r="K13" s="182"/>
      <c r="L13" s="41"/>
      <c r="M13"/>
      <c r="N13"/>
    </row>
    <row r="14" spans="1:14" ht="33.75" customHeight="1" thickBot="1">
      <c r="A14" s="200"/>
      <c r="B14" s="201"/>
      <c r="C14" s="201"/>
      <c r="D14" s="183" t="s">
        <v>172</v>
      </c>
      <c r="E14" s="183"/>
      <c r="F14" s="183" t="s">
        <v>45</v>
      </c>
      <c r="G14" s="183"/>
      <c r="H14" s="183" t="s">
        <v>193</v>
      </c>
      <c r="I14" s="183"/>
      <c r="J14" s="183" t="s">
        <v>147</v>
      </c>
      <c r="K14" s="184"/>
      <c r="L14" s="8"/>
      <c r="M14"/>
      <c r="N14"/>
    </row>
    <row r="15" spans="1:12" s="8" customFormat="1" ht="22.5" customHeight="1" thickBot="1">
      <c r="A15" s="185" t="s">
        <v>53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  <c r="L15" s="4"/>
    </row>
  </sheetData>
  <sheetProtection/>
  <mergeCells count="21">
    <mergeCell ref="A10:F10"/>
    <mergeCell ref="A15:K15"/>
    <mergeCell ref="A11:K11"/>
    <mergeCell ref="A12:K12"/>
    <mergeCell ref="H13:I13"/>
    <mergeCell ref="D14:E14"/>
    <mergeCell ref="J14:K14"/>
    <mergeCell ref="H14:I14"/>
    <mergeCell ref="A13:C14"/>
    <mergeCell ref="D13:E13"/>
    <mergeCell ref="F13:G13"/>
    <mergeCell ref="F14:G14"/>
    <mergeCell ref="J13:K13"/>
    <mergeCell ref="A1:N1"/>
    <mergeCell ref="A2:N2"/>
    <mergeCell ref="A3:F3"/>
    <mergeCell ref="I3:K3"/>
    <mergeCell ref="A4:F4"/>
    <mergeCell ref="I4:K4"/>
    <mergeCell ref="A5:F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6"/>
  <sheetViews>
    <sheetView zoomScale="60" zoomScaleNormal="60" zoomScalePageLayoutView="0" workbookViewId="0" topLeftCell="A1">
      <selection activeCell="P8" sqref="P8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9.375" style="0" customWidth="1"/>
    <col min="4" max="4" width="22.875" style="0" customWidth="1"/>
    <col min="5" max="5" width="13.125" style="0" customWidth="1"/>
    <col min="6" max="6" width="16.625" style="0" customWidth="1"/>
    <col min="7" max="7" width="10.125" style="1" customWidth="1"/>
    <col min="8" max="8" width="9.875" style="0" customWidth="1"/>
    <col min="9" max="9" width="32.875" style="0" customWidth="1"/>
    <col min="10" max="10" width="12.125" style="3" customWidth="1"/>
    <col min="11" max="11" width="10.00390625" style="0" customWidth="1"/>
    <col min="12" max="12" width="18.625" style="0" customWidth="1"/>
    <col min="13" max="13" width="18.00390625" style="0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9"/>
      <c r="I1" s="209"/>
      <c r="J1" s="210"/>
      <c r="K1" s="210"/>
      <c r="L1" s="210"/>
      <c r="M1" s="211"/>
    </row>
    <row r="2" spans="1:13" ht="30.75" customHeight="1" thickBot="1">
      <c r="A2" s="212" t="s">
        <v>75</v>
      </c>
      <c r="B2" s="213"/>
      <c r="C2" s="213"/>
      <c r="D2" s="213"/>
      <c r="E2" s="213"/>
      <c r="F2" s="213"/>
      <c r="G2" s="213"/>
      <c r="H2" s="214"/>
      <c r="I2" s="214"/>
      <c r="J2" s="215"/>
      <c r="K2" s="215"/>
      <c r="L2" s="215"/>
      <c r="M2" s="216"/>
    </row>
    <row r="3" spans="1:13" s="10" customFormat="1" ht="54" customHeight="1" thickBot="1">
      <c r="A3" s="9" t="s">
        <v>0</v>
      </c>
      <c r="B3" s="9" t="s">
        <v>22</v>
      </c>
      <c r="C3" s="9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3" customHeight="1">
      <c r="A4" s="63">
        <v>18</v>
      </c>
      <c r="B4" s="68">
        <v>1</v>
      </c>
      <c r="C4" s="59">
        <f aca="true" t="shared" si="0" ref="C4:C12">SUM(K4/G4)</f>
        <v>34.42622950819672</v>
      </c>
      <c r="D4" s="38" t="s">
        <v>90</v>
      </c>
      <c r="E4" s="39">
        <v>34092</v>
      </c>
      <c r="F4" s="55" t="s">
        <v>205</v>
      </c>
      <c r="G4" s="23">
        <v>79.3</v>
      </c>
      <c r="H4" s="24">
        <v>65</v>
      </c>
      <c r="I4" s="40" t="s">
        <v>232</v>
      </c>
      <c r="J4" s="53">
        <v>42</v>
      </c>
      <c r="K4" s="25">
        <f aca="true" t="shared" si="1" ref="K4:K12">SUM(J4*H4)</f>
        <v>2730</v>
      </c>
      <c r="L4" s="54"/>
      <c r="M4" s="28" t="s">
        <v>147</v>
      </c>
    </row>
    <row r="5" spans="1:13" s="42" customFormat="1" ht="63" customHeight="1">
      <c r="A5" s="14">
        <v>19</v>
      </c>
      <c r="B5" s="15">
        <v>2</v>
      </c>
      <c r="C5" s="16">
        <f t="shared" si="0"/>
        <v>29.73856209150327</v>
      </c>
      <c r="D5" s="29" t="s">
        <v>111</v>
      </c>
      <c r="E5" s="30">
        <v>33428</v>
      </c>
      <c r="F5" s="56" t="s">
        <v>154</v>
      </c>
      <c r="G5" s="17">
        <v>76.5</v>
      </c>
      <c r="H5" s="18">
        <v>65</v>
      </c>
      <c r="I5" s="37" t="s">
        <v>159</v>
      </c>
      <c r="J5" s="52">
        <v>35</v>
      </c>
      <c r="K5" s="14">
        <f t="shared" si="1"/>
        <v>2275</v>
      </c>
      <c r="L5" s="49"/>
      <c r="M5" s="11" t="s">
        <v>256</v>
      </c>
    </row>
    <row r="6" spans="1:13" s="42" customFormat="1" ht="63" customHeight="1">
      <c r="A6" s="14">
        <v>20</v>
      </c>
      <c r="B6" s="15">
        <v>3</v>
      </c>
      <c r="C6" s="16">
        <f t="shared" si="0"/>
        <v>28.415300546448087</v>
      </c>
      <c r="D6" s="29" t="s">
        <v>255</v>
      </c>
      <c r="E6" s="30">
        <v>34189</v>
      </c>
      <c r="F6" s="56" t="s">
        <v>154</v>
      </c>
      <c r="G6" s="17">
        <v>91.5</v>
      </c>
      <c r="H6" s="18">
        <v>65</v>
      </c>
      <c r="I6" s="37" t="s">
        <v>159</v>
      </c>
      <c r="J6" s="52">
        <v>40</v>
      </c>
      <c r="K6" s="14">
        <f t="shared" si="1"/>
        <v>2600</v>
      </c>
      <c r="L6" s="49"/>
      <c r="M6" s="11" t="s">
        <v>256</v>
      </c>
    </row>
    <row r="7" spans="1:13" s="42" customFormat="1" ht="63" customHeight="1">
      <c r="A7" s="14">
        <v>21</v>
      </c>
      <c r="B7" s="15">
        <v>4</v>
      </c>
      <c r="C7" s="16">
        <f t="shared" si="0"/>
        <v>24.963072378138847</v>
      </c>
      <c r="D7" s="29" t="s">
        <v>85</v>
      </c>
      <c r="E7" s="30" t="s">
        <v>86</v>
      </c>
      <c r="F7" s="56" t="s">
        <v>242</v>
      </c>
      <c r="G7" s="17">
        <v>67.7</v>
      </c>
      <c r="H7" s="18">
        <v>65</v>
      </c>
      <c r="I7" s="37" t="s">
        <v>232</v>
      </c>
      <c r="J7" s="52">
        <v>26</v>
      </c>
      <c r="K7" s="14">
        <f t="shared" si="1"/>
        <v>1690</v>
      </c>
      <c r="L7" s="49"/>
      <c r="M7" s="11" t="s">
        <v>147</v>
      </c>
    </row>
    <row r="8" spans="1:13" s="42" customFormat="1" ht="63" customHeight="1">
      <c r="A8" s="14">
        <v>22</v>
      </c>
      <c r="B8" s="15">
        <v>5</v>
      </c>
      <c r="C8" s="16">
        <f t="shared" si="0"/>
        <v>19.696969696969695</v>
      </c>
      <c r="D8" s="29" t="s">
        <v>231</v>
      </c>
      <c r="E8" s="30">
        <v>34033</v>
      </c>
      <c r="F8" s="56" t="s">
        <v>154</v>
      </c>
      <c r="G8" s="17">
        <v>66</v>
      </c>
      <c r="H8" s="18">
        <v>65</v>
      </c>
      <c r="I8" s="37" t="s">
        <v>232</v>
      </c>
      <c r="J8" s="52">
        <v>20</v>
      </c>
      <c r="K8" s="14">
        <f t="shared" si="1"/>
        <v>1300</v>
      </c>
      <c r="L8" s="49"/>
      <c r="M8" s="11" t="s">
        <v>147</v>
      </c>
    </row>
    <row r="9" spans="1:13" s="42" customFormat="1" ht="63" customHeight="1">
      <c r="A9" s="14">
        <v>23</v>
      </c>
      <c r="B9" s="15">
        <v>6</v>
      </c>
      <c r="C9" s="16">
        <f t="shared" si="0"/>
        <v>18.571428571428573</v>
      </c>
      <c r="D9" s="29" t="s">
        <v>109</v>
      </c>
      <c r="E9" s="30">
        <v>34024</v>
      </c>
      <c r="F9" s="56" t="s">
        <v>154</v>
      </c>
      <c r="G9" s="17">
        <v>66.5</v>
      </c>
      <c r="H9" s="18">
        <v>65</v>
      </c>
      <c r="I9" s="37" t="s">
        <v>218</v>
      </c>
      <c r="J9" s="52">
        <v>19</v>
      </c>
      <c r="K9" s="14">
        <f t="shared" si="1"/>
        <v>1235</v>
      </c>
      <c r="L9" s="49"/>
      <c r="M9" s="11"/>
    </row>
    <row r="10" spans="1:13" s="42" customFormat="1" ht="63" customHeight="1">
      <c r="A10" s="14">
        <v>24</v>
      </c>
      <c r="B10" s="15">
        <v>7</v>
      </c>
      <c r="C10" s="16">
        <f t="shared" si="0"/>
        <v>17.0625</v>
      </c>
      <c r="D10" s="29" t="s">
        <v>249</v>
      </c>
      <c r="E10" s="30" t="s">
        <v>82</v>
      </c>
      <c r="F10" s="56" t="s">
        <v>247</v>
      </c>
      <c r="G10" s="17">
        <v>80</v>
      </c>
      <c r="H10" s="18">
        <v>65</v>
      </c>
      <c r="I10" s="37" t="s">
        <v>248</v>
      </c>
      <c r="J10" s="52">
        <v>21</v>
      </c>
      <c r="K10" s="14">
        <f t="shared" si="1"/>
        <v>1365</v>
      </c>
      <c r="L10" s="49"/>
      <c r="M10" s="11" t="s">
        <v>154</v>
      </c>
    </row>
    <row r="11" spans="1:13" s="42" customFormat="1" ht="63" customHeight="1">
      <c r="A11" s="14">
        <v>25</v>
      </c>
      <c r="B11" s="15">
        <v>8</v>
      </c>
      <c r="C11" s="16">
        <f t="shared" si="0"/>
        <v>15.285554311310191</v>
      </c>
      <c r="D11" s="29" t="s">
        <v>110</v>
      </c>
      <c r="E11" s="30">
        <v>34082</v>
      </c>
      <c r="F11" s="56" t="s">
        <v>161</v>
      </c>
      <c r="G11" s="17">
        <v>89.3</v>
      </c>
      <c r="H11" s="18">
        <v>65</v>
      </c>
      <c r="I11" s="37" t="s">
        <v>142</v>
      </c>
      <c r="J11" s="52">
        <v>21</v>
      </c>
      <c r="K11" s="14">
        <f t="shared" si="1"/>
        <v>1365</v>
      </c>
      <c r="L11" s="49"/>
      <c r="M11" s="11" t="s">
        <v>154</v>
      </c>
    </row>
    <row r="12" spans="1:13" s="42" customFormat="1" ht="63" customHeight="1" thickBot="1">
      <c r="A12" s="93">
        <v>26</v>
      </c>
      <c r="B12" s="94">
        <v>9</v>
      </c>
      <c r="C12" s="95">
        <f t="shared" si="0"/>
        <v>13.666228646517741</v>
      </c>
      <c r="D12" s="77" t="s">
        <v>74</v>
      </c>
      <c r="E12" s="78">
        <v>33734</v>
      </c>
      <c r="F12" s="79" t="s">
        <v>161</v>
      </c>
      <c r="G12" s="80">
        <v>76.1</v>
      </c>
      <c r="H12" s="81">
        <v>65</v>
      </c>
      <c r="I12" s="82" t="s">
        <v>217</v>
      </c>
      <c r="J12" s="83">
        <v>16</v>
      </c>
      <c r="K12" s="84">
        <f t="shared" si="1"/>
        <v>1040</v>
      </c>
      <c r="L12" s="85"/>
      <c r="M12" s="86" t="s">
        <v>154</v>
      </c>
    </row>
    <row r="13" spans="1:12" ht="33.75" customHeight="1">
      <c r="A13" s="198" t="s">
        <v>7</v>
      </c>
      <c r="B13" s="199"/>
      <c r="C13" s="257"/>
      <c r="D13" s="259" t="s">
        <v>10</v>
      </c>
      <c r="E13" s="221"/>
      <c r="F13" s="221" t="s">
        <v>11</v>
      </c>
      <c r="G13" s="221"/>
      <c r="H13" s="221" t="s">
        <v>47</v>
      </c>
      <c r="I13" s="221"/>
      <c r="J13" s="221" t="s">
        <v>8</v>
      </c>
      <c r="K13" s="222"/>
      <c r="L13" s="41"/>
    </row>
    <row r="14" spans="1:12" ht="33.75" customHeight="1" thickBot="1">
      <c r="A14" s="219"/>
      <c r="B14" s="220"/>
      <c r="C14" s="258"/>
      <c r="D14" s="256" t="s">
        <v>172</v>
      </c>
      <c r="E14" s="183"/>
      <c r="F14" s="183" t="s">
        <v>45</v>
      </c>
      <c r="G14" s="183"/>
      <c r="H14" s="183" t="s">
        <v>193</v>
      </c>
      <c r="I14" s="183"/>
      <c r="J14" s="183" t="s">
        <v>147</v>
      </c>
      <c r="K14" s="184"/>
      <c r="L14" s="41"/>
    </row>
    <row r="15" spans="1:11" s="8" customFormat="1" ht="22.5" customHeight="1" thickBot="1">
      <c r="A15" s="185" t="s">
        <v>53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4" ht="12.75">
      <c r="A16" s="4"/>
      <c r="B16" s="4"/>
      <c r="C16" s="4"/>
      <c r="D16" s="4"/>
      <c r="E16" s="4"/>
      <c r="F16" s="4"/>
      <c r="G16" s="5"/>
      <c r="H16" s="4"/>
      <c r="I16" s="6"/>
      <c r="J16" s="4"/>
      <c r="K16" s="4"/>
      <c r="L16" s="4"/>
      <c r="M16" s="4"/>
      <c r="N16" s="4"/>
    </row>
  </sheetData>
  <sheetProtection/>
  <mergeCells count="12">
    <mergeCell ref="A1:M1"/>
    <mergeCell ref="A2:M2"/>
    <mergeCell ref="A13:C14"/>
    <mergeCell ref="D13:E13"/>
    <mergeCell ref="F13:G13"/>
    <mergeCell ref="H13:I13"/>
    <mergeCell ref="J13:K13"/>
    <mergeCell ref="D14:E14"/>
    <mergeCell ref="F14:G14"/>
    <mergeCell ref="H14:I14"/>
    <mergeCell ref="J14:K14"/>
    <mergeCell ref="A15:K15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18"/>
  <sheetViews>
    <sheetView zoomScale="70" zoomScaleNormal="70" zoomScalePageLayoutView="0" workbookViewId="0" topLeftCell="A10">
      <selection activeCell="L18" sqref="L18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10.375" style="0" customWidth="1"/>
    <col min="4" max="4" width="23.25390625" style="0" customWidth="1"/>
    <col min="5" max="5" width="13.125" style="0" customWidth="1"/>
    <col min="6" max="6" width="16.625" style="0" customWidth="1"/>
    <col min="7" max="7" width="10.125" style="1" customWidth="1"/>
    <col min="8" max="8" width="9.875" style="0" customWidth="1"/>
    <col min="9" max="9" width="30.00390625" style="0" customWidth="1"/>
    <col min="10" max="10" width="12.125" style="3" customWidth="1"/>
    <col min="11" max="11" width="10.00390625" style="0" customWidth="1"/>
    <col min="12" max="12" width="17.625" style="0" customWidth="1"/>
    <col min="13" max="13" width="17.00390625" style="0" customWidth="1"/>
  </cols>
  <sheetData>
    <row r="1" spans="1:13" ht="42.75" customHeight="1">
      <c r="A1" s="188" t="s">
        <v>51</v>
      </c>
      <c r="B1" s="189"/>
      <c r="C1" s="189"/>
      <c r="D1" s="189"/>
      <c r="E1" s="189"/>
      <c r="F1" s="189"/>
      <c r="G1" s="189"/>
      <c r="H1" s="189"/>
      <c r="I1" s="190"/>
      <c r="J1" s="190"/>
      <c r="K1" s="191"/>
      <c r="L1" s="191"/>
      <c r="M1" s="192"/>
    </row>
    <row r="2" spans="1:13" ht="30.75" customHeight="1" thickBot="1">
      <c r="A2" s="193" t="s">
        <v>56</v>
      </c>
      <c r="B2" s="194"/>
      <c r="C2" s="194"/>
      <c r="D2" s="194"/>
      <c r="E2" s="194"/>
      <c r="F2" s="194"/>
      <c r="G2" s="194"/>
      <c r="H2" s="194"/>
      <c r="I2" s="195"/>
      <c r="J2" s="195"/>
      <c r="K2" s="196"/>
      <c r="L2" s="196"/>
      <c r="M2" s="197"/>
    </row>
    <row r="3" spans="1:13" s="10" customFormat="1" ht="54" customHeight="1" thickBot="1">
      <c r="A3" s="9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3" customHeight="1">
      <c r="A4" s="63">
        <v>27</v>
      </c>
      <c r="B4" s="21">
        <v>1</v>
      </c>
      <c r="C4" s="129">
        <f aca="true" t="shared" si="0" ref="C4:C14">SUM(K4/G4)</f>
        <v>39.76470588235294</v>
      </c>
      <c r="D4" s="38" t="s">
        <v>192</v>
      </c>
      <c r="E4" s="39">
        <v>31914</v>
      </c>
      <c r="F4" s="55"/>
      <c r="G4" s="23">
        <v>85</v>
      </c>
      <c r="H4" s="24">
        <v>65</v>
      </c>
      <c r="I4" s="40" t="s">
        <v>145</v>
      </c>
      <c r="J4" s="92">
        <v>52</v>
      </c>
      <c r="K4" s="25">
        <f aca="true" t="shared" si="1" ref="K4:K15">SUM(J4*H4)</f>
        <v>3380</v>
      </c>
      <c r="L4" s="54"/>
      <c r="M4" s="28" t="s">
        <v>147</v>
      </c>
    </row>
    <row r="5" spans="1:13" s="42" customFormat="1" ht="63" customHeight="1">
      <c r="A5" s="14">
        <v>28</v>
      </c>
      <c r="B5" s="15">
        <v>2</v>
      </c>
      <c r="C5" s="121">
        <f t="shared" si="0"/>
        <v>37.472283813747225</v>
      </c>
      <c r="D5" s="29" t="s">
        <v>35</v>
      </c>
      <c r="E5" s="30">
        <v>32352</v>
      </c>
      <c r="F5" s="56" t="s">
        <v>222</v>
      </c>
      <c r="G5" s="17">
        <v>90.2</v>
      </c>
      <c r="H5" s="18">
        <v>65</v>
      </c>
      <c r="I5" s="37" t="s">
        <v>220</v>
      </c>
      <c r="J5" s="128">
        <v>52</v>
      </c>
      <c r="K5" s="14">
        <f t="shared" si="1"/>
        <v>3380</v>
      </c>
      <c r="L5" s="49"/>
      <c r="M5" s="11" t="s">
        <v>24</v>
      </c>
    </row>
    <row r="6" spans="1:13" s="42" customFormat="1" ht="63" customHeight="1">
      <c r="A6" s="14">
        <v>29</v>
      </c>
      <c r="B6" s="15">
        <v>3</v>
      </c>
      <c r="C6" s="16">
        <f t="shared" si="0"/>
        <v>34.21052631578947</v>
      </c>
      <c r="D6" s="29" t="s">
        <v>112</v>
      </c>
      <c r="E6" s="30">
        <v>32986</v>
      </c>
      <c r="F6" s="56" t="s">
        <v>154</v>
      </c>
      <c r="G6" s="17">
        <v>83.6</v>
      </c>
      <c r="H6" s="18">
        <v>65</v>
      </c>
      <c r="I6" s="37" t="s">
        <v>159</v>
      </c>
      <c r="J6" s="52">
        <v>44</v>
      </c>
      <c r="K6" s="14">
        <f t="shared" si="1"/>
        <v>2860</v>
      </c>
      <c r="L6" s="49"/>
      <c r="M6" s="11" t="s">
        <v>256</v>
      </c>
    </row>
    <row r="7" spans="1:13" s="42" customFormat="1" ht="63" customHeight="1">
      <c r="A7" s="14">
        <v>30</v>
      </c>
      <c r="B7" s="15">
        <v>4</v>
      </c>
      <c r="C7" s="16">
        <f t="shared" si="0"/>
        <v>32.8421052631579</v>
      </c>
      <c r="D7" s="29" t="s">
        <v>118</v>
      </c>
      <c r="E7" s="30">
        <v>31890</v>
      </c>
      <c r="F7" s="56"/>
      <c r="G7" s="17">
        <v>95</v>
      </c>
      <c r="H7" s="18">
        <v>65</v>
      </c>
      <c r="I7" s="37" t="s">
        <v>140</v>
      </c>
      <c r="J7" s="52">
        <v>48</v>
      </c>
      <c r="K7" s="14">
        <f t="shared" si="1"/>
        <v>3120</v>
      </c>
      <c r="L7" s="49"/>
      <c r="M7" s="11" t="s">
        <v>141</v>
      </c>
    </row>
    <row r="8" spans="1:13" s="42" customFormat="1" ht="63" customHeight="1">
      <c r="A8" s="14">
        <v>31</v>
      </c>
      <c r="B8" s="15">
        <v>5</v>
      </c>
      <c r="C8" s="16">
        <f t="shared" si="0"/>
        <v>31.256830601092897</v>
      </c>
      <c r="D8" s="29" t="s">
        <v>39</v>
      </c>
      <c r="E8" s="30">
        <v>33405</v>
      </c>
      <c r="F8" s="56" t="s">
        <v>154</v>
      </c>
      <c r="G8" s="17">
        <v>91.5</v>
      </c>
      <c r="H8" s="18">
        <v>65</v>
      </c>
      <c r="I8" s="37" t="s">
        <v>245</v>
      </c>
      <c r="J8" s="52">
        <v>44</v>
      </c>
      <c r="K8" s="14">
        <f t="shared" si="1"/>
        <v>2860</v>
      </c>
      <c r="L8" s="49"/>
      <c r="M8" s="11" t="s">
        <v>244</v>
      </c>
    </row>
    <row r="9" spans="1:13" s="42" customFormat="1" ht="63" customHeight="1">
      <c r="A9" s="14">
        <v>32</v>
      </c>
      <c r="B9" s="15">
        <v>6</v>
      </c>
      <c r="C9" s="16">
        <f t="shared" si="0"/>
        <v>29.093886462882097</v>
      </c>
      <c r="D9" s="29" t="s">
        <v>73</v>
      </c>
      <c r="E9" s="30">
        <v>33555</v>
      </c>
      <c r="F9" s="56" t="s">
        <v>154</v>
      </c>
      <c r="G9" s="17">
        <v>91.6</v>
      </c>
      <c r="H9" s="18">
        <v>65</v>
      </c>
      <c r="I9" s="37" t="s">
        <v>217</v>
      </c>
      <c r="J9" s="52">
        <v>41</v>
      </c>
      <c r="K9" s="14">
        <f t="shared" si="1"/>
        <v>2665</v>
      </c>
      <c r="L9" s="49"/>
      <c r="M9" s="11" t="s">
        <v>154</v>
      </c>
    </row>
    <row r="10" spans="1:13" s="42" customFormat="1" ht="63" customHeight="1">
      <c r="A10" s="14">
        <v>33</v>
      </c>
      <c r="B10" s="15">
        <v>7</v>
      </c>
      <c r="C10" s="16">
        <f t="shared" si="0"/>
        <v>23.877551020408163</v>
      </c>
      <c r="D10" s="29" t="s">
        <v>117</v>
      </c>
      <c r="E10" s="30">
        <v>32635</v>
      </c>
      <c r="F10" s="56" t="s">
        <v>138</v>
      </c>
      <c r="G10" s="17">
        <v>98</v>
      </c>
      <c r="H10" s="18">
        <v>65</v>
      </c>
      <c r="I10" s="37" t="s">
        <v>139</v>
      </c>
      <c r="J10" s="52">
        <v>36</v>
      </c>
      <c r="K10" s="14">
        <f t="shared" si="1"/>
        <v>2340</v>
      </c>
      <c r="L10" s="49"/>
      <c r="M10" s="11" t="s">
        <v>24</v>
      </c>
    </row>
    <row r="11" spans="1:13" s="42" customFormat="1" ht="63" customHeight="1">
      <c r="A11" s="14">
        <v>34</v>
      </c>
      <c r="B11" s="15">
        <v>8</v>
      </c>
      <c r="C11" s="16">
        <f t="shared" si="0"/>
        <v>23.52941176470588</v>
      </c>
      <c r="D11" s="29" t="s">
        <v>38</v>
      </c>
      <c r="E11" s="30">
        <v>32390</v>
      </c>
      <c r="F11" s="56" t="s">
        <v>138</v>
      </c>
      <c r="G11" s="17">
        <v>88.4</v>
      </c>
      <c r="H11" s="18">
        <v>65</v>
      </c>
      <c r="I11" s="37" t="s">
        <v>139</v>
      </c>
      <c r="J11" s="52">
        <v>32</v>
      </c>
      <c r="K11" s="14">
        <f t="shared" si="1"/>
        <v>2080</v>
      </c>
      <c r="L11" s="49"/>
      <c r="M11" s="11" t="s">
        <v>24</v>
      </c>
    </row>
    <row r="12" spans="1:13" s="42" customFormat="1" ht="63" customHeight="1">
      <c r="A12" s="14">
        <v>35</v>
      </c>
      <c r="B12" s="15">
        <v>9</v>
      </c>
      <c r="C12" s="16">
        <f t="shared" si="0"/>
        <v>20.526315789473685</v>
      </c>
      <c r="D12" s="29" t="s">
        <v>77</v>
      </c>
      <c r="E12" s="30">
        <v>33267</v>
      </c>
      <c r="F12" s="56" t="s">
        <v>154</v>
      </c>
      <c r="G12" s="17">
        <v>66.5</v>
      </c>
      <c r="H12" s="18">
        <v>65</v>
      </c>
      <c r="I12" s="37" t="s">
        <v>212</v>
      </c>
      <c r="J12" s="52">
        <v>21</v>
      </c>
      <c r="K12" s="14">
        <f t="shared" si="1"/>
        <v>1365</v>
      </c>
      <c r="L12" s="49"/>
      <c r="M12" s="11" t="s">
        <v>154</v>
      </c>
    </row>
    <row r="13" spans="1:13" s="42" customFormat="1" ht="63" customHeight="1">
      <c r="A13" s="14">
        <v>36</v>
      </c>
      <c r="B13" s="15">
        <v>10</v>
      </c>
      <c r="C13" s="16">
        <f t="shared" si="0"/>
        <v>14.857142857142858</v>
      </c>
      <c r="D13" s="29" t="s">
        <v>121</v>
      </c>
      <c r="E13" s="30">
        <v>31758</v>
      </c>
      <c r="F13" s="56" t="s">
        <v>134</v>
      </c>
      <c r="G13" s="17">
        <v>70</v>
      </c>
      <c r="H13" s="18">
        <v>65</v>
      </c>
      <c r="I13" s="37" t="s">
        <v>135</v>
      </c>
      <c r="J13" s="52">
        <v>16</v>
      </c>
      <c r="K13" s="14">
        <f t="shared" si="1"/>
        <v>1040</v>
      </c>
      <c r="L13" s="49"/>
      <c r="M13" s="11"/>
    </row>
    <row r="14" spans="1:13" s="42" customFormat="1" ht="63" customHeight="1">
      <c r="A14" s="14">
        <v>37</v>
      </c>
      <c r="B14" s="15">
        <v>11</v>
      </c>
      <c r="C14" s="16">
        <f t="shared" si="0"/>
        <v>14.170616113744076</v>
      </c>
      <c r="D14" s="29" t="s">
        <v>48</v>
      </c>
      <c r="E14" s="30">
        <v>32252</v>
      </c>
      <c r="F14" s="56" t="s">
        <v>221</v>
      </c>
      <c r="G14" s="17">
        <v>105.5</v>
      </c>
      <c r="H14" s="18">
        <v>65</v>
      </c>
      <c r="I14" s="37" t="s">
        <v>220</v>
      </c>
      <c r="J14" s="52">
        <v>23</v>
      </c>
      <c r="K14" s="14">
        <f t="shared" si="1"/>
        <v>1495</v>
      </c>
      <c r="L14" s="49"/>
      <c r="M14" s="11" t="s">
        <v>26</v>
      </c>
    </row>
    <row r="15" spans="1:13" s="42" customFormat="1" ht="63" customHeight="1" thickBot="1">
      <c r="A15" s="93">
        <v>38</v>
      </c>
      <c r="B15" s="94">
        <v>12</v>
      </c>
      <c r="C15" s="95">
        <v>0</v>
      </c>
      <c r="D15" s="77" t="s">
        <v>143</v>
      </c>
      <c r="E15" s="78">
        <v>32547</v>
      </c>
      <c r="F15" s="79" t="s">
        <v>144</v>
      </c>
      <c r="G15" s="80">
        <v>91.2</v>
      </c>
      <c r="H15" s="81">
        <v>65</v>
      </c>
      <c r="I15" s="82" t="s">
        <v>145</v>
      </c>
      <c r="J15" s="83"/>
      <c r="K15" s="84">
        <f t="shared" si="1"/>
        <v>0</v>
      </c>
      <c r="L15" s="85" t="s">
        <v>146</v>
      </c>
      <c r="M15" s="86" t="s">
        <v>147</v>
      </c>
    </row>
    <row r="16" spans="1:12" ht="33.75" customHeight="1">
      <c r="A16" s="198" t="s">
        <v>7</v>
      </c>
      <c r="B16" s="199"/>
      <c r="C16" s="257"/>
      <c r="D16" s="260" t="s">
        <v>10</v>
      </c>
      <c r="E16" s="181"/>
      <c r="F16" s="181" t="s">
        <v>11</v>
      </c>
      <c r="G16" s="181"/>
      <c r="H16" s="181" t="s">
        <v>47</v>
      </c>
      <c r="I16" s="181"/>
      <c r="J16" s="181" t="s">
        <v>8</v>
      </c>
      <c r="K16" s="182"/>
      <c r="L16" s="102"/>
    </row>
    <row r="17" spans="1:12" ht="33.75" customHeight="1" thickBot="1">
      <c r="A17" s="219"/>
      <c r="B17" s="220"/>
      <c r="C17" s="258"/>
      <c r="D17" s="256" t="s">
        <v>172</v>
      </c>
      <c r="E17" s="183"/>
      <c r="F17" s="183" t="s">
        <v>24</v>
      </c>
      <c r="G17" s="183"/>
      <c r="H17" s="183" t="s">
        <v>50</v>
      </c>
      <c r="I17" s="183"/>
      <c r="J17" s="183" t="s">
        <v>26</v>
      </c>
      <c r="K17" s="184"/>
      <c r="L17" s="41"/>
    </row>
    <row r="18" spans="1:11" s="8" customFormat="1" ht="22.5" customHeight="1" thickBot="1">
      <c r="A18" s="185" t="s">
        <v>53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7"/>
    </row>
  </sheetData>
  <sheetProtection/>
  <mergeCells count="12">
    <mergeCell ref="A18:K18"/>
    <mergeCell ref="A1:M1"/>
    <mergeCell ref="A2:M2"/>
    <mergeCell ref="D16:E16"/>
    <mergeCell ref="F16:G16"/>
    <mergeCell ref="H16:I16"/>
    <mergeCell ref="J16:K16"/>
    <mergeCell ref="D17:E17"/>
    <mergeCell ref="F17:G17"/>
    <mergeCell ref="H17:I17"/>
    <mergeCell ref="J17:K17"/>
    <mergeCell ref="A16:C17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13"/>
  <sheetViews>
    <sheetView zoomScale="70" zoomScaleNormal="70" zoomScalePageLayoutView="0" workbookViewId="0" topLeftCell="A4">
      <selection activeCell="M12" sqref="M12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9.875" style="0" customWidth="1"/>
    <col min="4" max="4" width="24.00390625" style="0" customWidth="1"/>
    <col min="5" max="5" width="14.25390625" style="0" customWidth="1"/>
    <col min="6" max="6" width="16.625" style="0" customWidth="1"/>
    <col min="7" max="7" width="10.125" style="1" customWidth="1"/>
    <col min="8" max="8" width="9.875" style="0" customWidth="1"/>
    <col min="9" max="9" width="24.25390625" style="0" customWidth="1"/>
    <col min="10" max="10" width="12.125" style="3" customWidth="1"/>
    <col min="11" max="11" width="10.00390625" style="0" customWidth="1"/>
    <col min="12" max="12" width="18.625" style="0" customWidth="1"/>
    <col min="13" max="13" width="14.375" style="1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8"/>
      <c r="I1" s="209"/>
      <c r="J1" s="209"/>
      <c r="K1" s="210"/>
      <c r="L1" s="210"/>
      <c r="M1" s="211"/>
    </row>
    <row r="2" spans="1:13" ht="30.75" customHeight="1" thickBot="1">
      <c r="A2" s="212" t="s">
        <v>62</v>
      </c>
      <c r="B2" s="213"/>
      <c r="C2" s="213"/>
      <c r="D2" s="213"/>
      <c r="E2" s="213"/>
      <c r="F2" s="213"/>
      <c r="G2" s="213"/>
      <c r="H2" s="213"/>
      <c r="I2" s="214"/>
      <c r="J2" s="214"/>
      <c r="K2" s="215"/>
      <c r="L2" s="215"/>
      <c r="M2" s="216"/>
    </row>
    <row r="3" spans="1:13" s="10" customFormat="1" ht="54" customHeight="1" thickBot="1">
      <c r="A3" s="47" t="s">
        <v>0</v>
      </c>
      <c r="B3" s="47" t="s">
        <v>22</v>
      </c>
      <c r="C3" s="47" t="s">
        <v>5</v>
      </c>
      <c r="D3" s="47" t="s">
        <v>1</v>
      </c>
      <c r="E3" s="47" t="s">
        <v>6</v>
      </c>
      <c r="F3" s="47" t="s">
        <v>15</v>
      </c>
      <c r="G3" s="47" t="s">
        <v>9</v>
      </c>
      <c r="H3" s="47" t="s">
        <v>16</v>
      </c>
      <c r="I3" s="89" t="s">
        <v>2</v>
      </c>
      <c r="J3" s="47" t="s">
        <v>3</v>
      </c>
      <c r="K3" s="47" t="s">
        <v>4</v>
      </c>
      <c r="L3" s="47" t="s">
        <v>20</v>
      </c>
      <c r="M3" s="47" t="s">
        <v>13</v>
      </c>
    </row>
    <row r="4" spans="1:13" s="42" customFormat="1" ht="63" customHeight="1">
      <c r="A4" s="20">
        <v>39</v>
      </c>
      <c r="B4" s="21">
        <v>1</v>
      </c>
      <c r="C4" s="22">
        <f>K4/G4</f>
        <v>57.64781491002571</v>
      </c>
      <c r="D4" s="38" t="s">
        <v>41</v>
      </c>
      <c r="E4" s="39">
        <v>22056</v>
      </c>
      <c r="F4" s="88" t="s">
        <v>168</v>
      </c>
      <c r="G4" s="23">
        <v>77.8</v>
      </c>
      <c r="H4" s="24">
        <v>65</v>
      </c>
      <c r="I4" s="40" t="s">
        <v>139</v>
      </c>
      <c r="J4" s="53">
        <v>69</v>
      </c>
      <c r="K4" s="25">
        <f aca="true" t="shared" si="0" ref="K4:K9">SUM(J4*H4)</f>
        <v>4485</v>
      </c>
      <c r="L4" s="54"/>
      <c r="M4" s="28" t="s">
        <v>24</v>
      </c>
    </row>
    <row r="5" spans="1:13" s="42" customFormat="1" ht="63" customHeight="1">
      <c r="A5" s="26">
        <v>40</v>
      </c>
      <c r="B5" s="15">
        <v>2</v>
      </c>
      <c r="C5" s="16">
        <f>K5/G5</f>
        <v>52.34513274336283</v>
      </c>
      <c r="D5" s="29" t="s">
        <v>124</v>
      </c>
      <c r="E5" s="30">
        <v>24089</v>
      </c>
      <c r="F5" s="56" t="s">
        <v>170</v>
      </c>
      <c r="G5" s="17">
        <v>113</v>
      </c>
      <c r="H5" s="18">
        <v>65</v>
      </c>
      <c r="I5" s="37" t="s">
        <v>169</v>
      </c>
      <c r="J5" s="52">
        <v>91</v>
      </c>
      <c r="K5" s="14">
        <f t="shared" si="0"/>
        <v>5915</v>
      </c>
      <c r="L5" s="49"/>
      <c r="M5" s="11" t="s">
        <v>133</v>
      </c>
    </row>
    <row r="6" spans="1:13" s="42" customFormat="1" ht="63" customHeight="1">
      <c r="A6" s="26">
        <v>41</v>
      </c>
      <c r="B6" s="15">
        <v>3</v>
      </c>
      <c r="C6" s="16">
        <f>K6/G6</f>
        <v>37.48778103616814</v>
      </c>
      <c r="D6" s="29" t="s">
        <v>125</v>
      </c>
      <c r="E6" s="30">
        <v>24277</v>
      </c>
      <c r="F6" s="56" t="s">
        <v>233</v>
      </c>
      <c r="G6" s="17">
        <v>102.3</v>
      </c>
      <c r="H6" s="18">
        <v>65</v>
      </c>
      <c r="I6" s="37" t="s">
        <v>234</v>
      </c>
      <c r="J6" s="52">
        <v>59</v>
      </c>
      <c r="K6" s="14">
        <f t="shared" si="0"/>
        <v>3835</v>
      </c>
      <c r="L6" s="49"/>
      <c r="M6" s="11" t="s">
        <v>133</v>
      </c>
    </row>
    <row r="7" spans="1:13" s="42" customFormat="1" ht="63" customHeight="1">
      <c r="A7" s="26">
        <v>42</v>
      </c>
      <c r="B7" s="15">
        <v>4</v>
      </c>
      <c r="C7" s="16">
        <f>K7/G7</f>
        <v>35.49757281553398</v>
      </c>
      <c r="D7" s="29" t="s">
        <v>120</v>
      </c>
      <c r="E7" s="30">
        <v>24571</v>
      </c>
      <c r="F7" s="56" t="s">
        <v>127</v>
      </c>
      <c r="G7" s="17">
        <v>82.4</v>
      </c>
      <c r="H7" s="18">
        <v>65</v>
      </c>
      <c r="I7" s="37" t="s">
        <v>128</v>
      </c>
      <c r="J7" s="52">
        <v>45</v>
      </c>
      <c r="K7" s="14">
        <f t="shared" si="0"/>
        <v>2925</v>
      </c>
      <c r="L7" s="49"/>
      <c r="M7" s="11"/>
    </row>
    <row r="8" spans="1:13" s="42" customFormat="1" ht="63" customHeight="1">
      <c r="A8" s="26">
        <v>43</v>
      </c>
      <c r="B8" s="15">
        <v>5</v>
      </c>
      <c r="C8" s="16">
        <f>K8/G8</f>
        <v>28.88888888888889</v>
      </c>
      <c r="D8" s="29" t="s">
        <v>29</v>
      </c>
      <c r="E8" s="30">
        <v>22299</v>
      </c>
      <c r="F8" s="56" t="s">
        <v>230</v>
      </c>
      <c r="G8" s="17">
        <v>85.5</v>
      </c>
      <c r="H8" s="18">
        <v>65</v>
      </c>
      <c r="I8" s="37" t="s">
        <v>225</v>
      </c>
      <c r="J8" s="52">
        <v>38</v>
      </c>
      <c r="K8" s="14">
        <f t="shared" si="0"/>
        <v>2470</v>
      </c>
      <c r="L8" s="49"/>
      <c r="M8" s="11" t="s">
        <v>223</v>
      </c>
    </row>
    <row r="9" spans="1:13" s="42" customFormat="1" ht="63" customHeight="1" thickBot="1">
      <c r="A9" s="74">
        <v>44</v>
      </c>
      <c r="B9" s="75">
        <v>6</v>
      </c>
      <c r="C9" s="76">
        <f>SUM(K9/G9)</f>
        <v>20.22222222222222</v>
      </c>
      <c r="D9" s="77" t="s">
        <v>114</v>
      </c>
      <c r="E9" s="78">
        <v>22516</v>
      </c>
      <c r="F9" s="79" t="s">
        <v>155</v>
      </c>
      <c r="G9" s="80">
        <v>112.5</v>
      </c>
      <c r="H9" s="81">
        <v>65</v>
      </c>
      <c r="I9" s="82" t="s">
        <v>156</v>
      </c>
      <c r="J9" s="83">
        <v>35</v>
      </c>
      <c r="K9" s="84">
        <f t="shared" si="0"/>
        <v>2275</v>
      </c>
      <c r="L9" s="85"/>
      <c r="M9" s="86" t="s">
        <v>133</v>
      </c>
    </row>
    <row r="10" spans="1:11" ht="33.75" customHeight="1">
      <c r="A10" s="217" t="s">
        <v>7</v>
      </c>
      <c r="B10" s="218"/>
      <c r="C10" s="218"/>
      <c r="D10" s="221" t="s">
        <v>10</v>
      </c>
      <c r="E10" s="221"/>
      <c r="F10" s="221" t="s">
        <v>11</v>
      </c>
      <c r="G10" s="221"/>
      <c r="H10" s="221" t="s">
        <v>47</v>
      </c>
      <c r="I10" s="221"/>
      <c r="J10" s="221" t="s">
        <v>8</v>
      </c>
      <c r="K10" s="222"/>
    </row>
    <row r="11" spans="1:11" ht="33.75" customHeight="1" thickBot="1">
      <c r="A11" s="200"/>
      <c r="B11" s="201"/>
      <c r="C11" s="201"/>
      <c r="D11" s="183" t="s">
        <v>172</v>
      </c>
      <c r="E11" s="183"/>
      <c r="F11" s="183" t="s">
        <v>24</v>
      </c>
      <c r="G11" s="183"/>
      <c r="H11" s="183" t="s">
        <v>50</v>
      </c>
      <c r="I11" s="183"/>
      <c r="J11" s="183" t="s">
        <v>26</v>
      </c>
      <c r="K11" s="184"/>
    </row>
    <row r="12" spans="1:13" s="8" customFormat="1" ht="22.5" customHeight="1" thickBot="1">
      <c r="A12" s="185" t="s">
        <v>53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7"/>
      <c r="M12" s="177"/>
    </row>
    <row r="13" spans="1:13" ht="12.75">
      <c r="A13" s="4"/>
      <c r="B13" s="4"/>
      <c r="C13" s="4"/>
      <c r="D13" s="4"/>
      <c r="E13" s="4"/>
      <c r="F13" s="4"/>
      <c r="G13" s="5"/>
      <c r="H13" s="4"/>
      <c r="I13" s="6"/>
      <c r="J13" s="4"/>
      <c r="K13" s="4"/>
      <c r="L13" s="4"/>
      <c r="M13" s="5"/>
    </row>
  </sheetData>
  <sheetProtection/>
  <mergeCells count="12">
    <mergeCell ref="J10:K10"/>
    <mergeCell ref="D11:E11"/>
    <mergeCell ref="F11:G11"/>
    <mergeCell ref="H11:I11"/>
    <mergeCell ref="J11:K11"/>
    <mergeCell ref="A12:K12"/>
    <mergeCell ref="A1:M1"/>
    <mergeCell ref="A2:M2"/>
    <mergeCell ref="A10:C11"/>
    <mergeCell ref="D10:E10"/>
    <mergeCell ref="F10:G10"/>
    <mergeCell ref="H10:I10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9"/>
  <sheetViews>
    <sheetView zoomScale="60" zoomScaleNormal="60" zoomScalePageLayoutView="0" workbookViewId="0" topLeftCell="A1">
      <selection activeCell="M11" sqref="M11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9.375" style="0" customWidth="1"/>
    <col min="4" max="4" width="21.125" style="0" customWidth="1"/>
    <col min="5" max="5" width="14.25390625" style="0" customWidth="1"/>
    <col min="6" max="6" width="16.625" style="0" customWidth="1"/>
    <col min="7" max="7" width="10.125" style="1" customWidth="1"/>
    <col min="8" max="8" width="9.875" style="0" customWidth="1"/>
    <col min="9" max="9" width="32.875" style="0" customWidth="1"/>
    <col min="10" max="10" width="12.125" style="3" customWidth="1"/>
    <col min="11" max="11" width="10.75390625" style="0" customWidth="1"/>
    <col min="12" max="12" width="17.375" style="0" customWidth="1"/>
    <col min="13" max="13" width="17.625" style="0" customWidth="1"/>
  </cols>
  <sheetData>
    <row r="1" spans="1:13" ht="42.75" customHeight="1">
      <c r="A1" s="207" t="s">
        <v>51</v>
      </c>
      <c r="B1" s="208"/>
      <c r="C1" s="208"/>
      <c r="D1" s="208"/>
      <c r="E1" s="208"/>
      <c r="F1" s="208"/>
      <c r="G1" s="208"/>
      <c r="H1" s="209"/>
      <c r="I1" s="209"/>
      <c r="J1" s="210"/>
      <c r="K1" s="210"/>
      <c r="L1" s="210"/>
      <c r="M1" s="211"/>
    </row>
    <row r="2" spans="1:13" ht="27.75" customHeight="1" thickBot="1">
      <c r="A2" s="212" t="s">
        <v>63</v>
      </c>
      <c r="B2" s="213"/>
      <c r="C2" s="213"/>
      <c r="D2" s="213"/>
      <c r="E2" s="213"/>
      <c r="F2" s="213"/>
      <c r="G2" s="213"/>
      <c r="H2" s="214"/>
      <c r="I2" s="214"/>
      <c r="J2" s="215"/>
      <c r="K2" s="215"/>
      <c r="L2" s="215"/>
      <c r="M2" s="216"/>
    </row>
    <row r="3" spans="1:13" s="10" customFormat="1" ht="54" customHeight="1" thickBot="1">
      <c r="A3" s="9" t="s">
        <v>0</v>
      </c>
      <c r="B3" s="9" t="s">
        <v>22</v>
      </c>
      <c r="C3" s="9" t="s">
        <v>5</v>
      </c>
      <c r="D3" s="9" t="s">
        <v>1</v>
      </c>
      <c r="E3" s="9" t="s">
        <v>6</v>
      </c>
      <c r="F3" s="9" t="s">
        <v>15</v>
      </c>
      <c r="G3" s="9" t="s">
        <v>9</v>
      </c>
      <c r="H3" s="9" t="s">
        <v>16</v>
      </c>
      <c r="I3" s="73" t="s">
        <v>2</v>
      </c>
      <c r="J3" s="9" t="s">
        <v>3</v>
      </c>
      <c r="K3" s="9" t="s">
        <v>4</v>
      </c>
      <c r="L3" s="9" t="s">
        <v>20</v>
      </c>
      <c r="M3" s="9" t="s">
        <v>13</v>
      </c>
    </row>
    <row r="4" spans="1:13" s="42" customFormat="1" ht="63" customHeight="1">
      <c r="A4" s="20">
        <v>45</v>
      </c>
      <c r="B4" s="21">
        <v>1</v>
      </c>
      <c r="C4" s="22">
        <f>SUM(K4/G4)</f>
        <v>32.994923857868024</v>
      </c>
      <c r="D4" s="38" t="s">
        <v>34</v>
      </c>
      <c r="E4" s="39">
        <v>18818</v>
      </c>
      <c r="F4" s="87" t="s">
        <v>207</v>
      </c>
      <c r="G4" s="23">
        <v>78.8</v>
      </c>
      <c r="H4" s="24">
        <v>65</v>
      </c>
      <c r="I4" s="40" t="s">
        <v>132</v>
      </c>
      <c r="J4" s="53">
        <v>40</v>
      </c>
      <c r="K4" s="25">
        <f>SUM(J4*H4)</f>
        <v>2600</v>
      </c>
      <c r="L4" s="54"/>
      <c r="M4" s="28" t="s">
        <v>133</v>
      </c>
    </row>
    <row r="5" spans="1:13" s="42" customFormat="1" ht="63" customHeight="1" thickBot="1">
      <c r="A5" s="74">
        <v>46</v>
      </c>
      <c r="B5" s="75">
        <v>2</v>
      </c>
      <c r="C5" s="76">
        <f>SUM(K5/G5)</f>
        <v>21.133004926108374</v>
      </c>
      <c r="D5" s="77" t="s">
        <v>131</v>
      </c>
      <c r="E5" s="78">
        <v>21321</v>
      </c>
      <c r="F5" s="79"/>
      <c r="G5" s="80">
        <v>101.5</v>
      </c>
      <c r="H5" s="81">
        <v>65</v>
      </c>
      <c r="I5" s="82" t="s">
        <v>173</v>
      </c>
      <c r="J5" s="83">
        <v>33</v>
      </c>
      <c r="K5" s="84">
        <f>SUM(J5*H5)</f>
        <v>2145</v>
      </c>
      <c r="L5" s="85"/>
      <c r="M5" s="86" t="s">
        <v>133</v>
      </c>
    </row>
    <row r="6" spans="1:11" ht="33.75" customHeight="1">
      <c r="A6" s="198" t="s">
        <v>7</v>
      </c>
      <c r="B6" s="199"/>
      <c r="C6" s="199"/>
      <c r="D6" s="181" t="s">
        <v>10</v>
      </c>
      <c r="E6" s="181"/>
      <c r="F6" s="181" t="s">
        <v>11</v>
      </c>
      <c r="G6" s="181"/>
      <c r="H6" s="181" t="s">
        <v>47</v>
      </c>
      <c r="I6" s="181"/>
      <c r="J6" s="181" t="s">
        <v>8</v>
      </c>
      <c r="K6" s="182"/>
    </row>
    <row r="7" spans="1:11" ht="33.75" customHeight="1" thickBot="1">
      <c r="A7" s="200"/>
      <c r="B7" s="201"/>
      <c r="C7" s="201"/>
      <c r="D7" s="183" t="s">
        <v>172</v>
      </c>
      <c r="E7" s="183"/>
      <c r="F7" s="183" t="s">
        <v>24</v>
      </c>
      <c r="G7" s="183"/>
      <c r="H7" s="183" t="s">
        <v>50</v>
      </c>
      <c r="I7" s="183"/>
      <c r="J7" s="183" t="s">
        <v>26</v>
      </c>
      <c r="K7" s="184"/>
    </row>
    <row r="8" spans="1:11" s="8" customFormat="1" ht="22.5" customHeight="1" thickBot="1">
      <c r="A8" s="185" t="s">
        <v>53</v>
      </c>
      <c r="B8" s="186"/>
      <c r="C8" s="186"/>
      <c r="D8" s="186"/>
      <c r="E8" s="186"/>
      <c r="F8" s="186"/>
      <c r="G8" s="186"/>
      <c r="H8" s="186"/>
      <c r="I8" s="186"/>
      <c r="J8" s="186"/>
      <c r="K8" s="187"/>
    </row>
    <row r="9" spans="1:13" ht="12.75">
      <c r="A9" s="4"/>
      <c r="B9" s="4"/>
      <c r="C9" s="4"/>
      <c r="D9" s="4"/>
      <c r="E9" s="4"/>
      <c r="F9" s="4"/>
      <c r="G9" s="5"/>
      <c r="H9" s="4"/>
      <c r="I9" s="6"/>
      <c r="J9" s="4"/>
      <c r="K9" s="4"/>
      <c r="L9" s="4"/>
      <c r="M9" s="4"/>
    </row>
  </sheetData>
  <sheetProtection/>
  <mergeCells count="12">
    <mergeCell ref="H6:I6"/>
    <mergeCell ref="J6:K6"/>
    <mergeCell ref="A8:K8"/>
    <mergeCell ref="D7:E7"/>
    <mergeCell ref="F7:G7"/>
    <mergeCell ref="H7:I7"/>
    <mergeCell ref="J7:K7"/>
    <mergeCell ref="A1:M1"/>
    <mergeCell ref="A2:M2"/>
    <mergeCell ref="A6:C7"/>
    <mergeCell ref="D6:E6"/>
    <mergeCell ref="F6:G6"/>
  </mergeCells>
  <printOptions gridLines="1"/>
  <pageMargins left="0.35433070866141736" right="0.2362204724409449" top="0.5905511811023623" bottom="0.1968503937007874" header="0" footer="0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Fitnes</dc:creator>
  <cp:keywords/>
  <dc:description/>
  <cp:lastModifiedBy>Prezident</cp:lastModifiedBy>
  <cp:lastPrinted>2010-05-08T13:19:49Z</cp:lastPrinted>
  <dcterms:created xsi:type="dcterms:W3CDTF">2008-03-04T11:11:30Z</dcterms:created>
  <dcterms:modified xsi:type="dcterms:W3CDTF">2010-05-24T13:28:27Z</dcterms:modified>
  <cp:category/>
  <cp:version/>
  <cp:contentType/>
  <cp:contentStatus/>
</cp:coreProperties>
</file>